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https://d.docs.live.net/e4d3f77be3206320/Documentos/ERU/Plan de Acción/"/>
    </mc:Choice>
  </mc:AlternateContent>
  <xr:revisionPtr revIDLastSave="0" documentId="8_{16E630E0-C836-4768-B919-FD46D88B60C4}" xr6:coauthVersionLast="46" xr6:coauthVersionMax="46" xr10:uidLastSave="{00000000-0000-0000-0000-000000000000}"/>
  <bookViews>
    <workbookView xWindow="-120" yWindow="-120" windowWidth="20730" windowHeight="11160" xr2:uid="{00000000-000D-0000-FFFF-FFFF00000000}"/>
  </bookViews>
  <sheets>
    <sheet name="Plan accion ERU" sheetId="1" r:id="rId1"/>
    <sheet name="Instructivo" sheetId="3" r:id="rId2"/>
    <sheet name="VALORES" sheetId="2" r:id="rId3"/>
    <sheet name="Control" sheetId="4" state="hidden" r:id="rId4"/>
  </sheets>
  <externalReferences>
    <externalReference r:id="rId5"/>
  </externalReferences>
  <definedNames>
    <definedName name="_xlnm._FilterDatabase" localSheetId="0" hidden="1">'Plan accion ERU'!$A$5:$N$97</definedName>
    <definedName name="_xlnm.Print_Area" localSheetId="0">'Plan accion ERU'!$A$1:$N$121</definedName>
    <definedName name="Meta">VALORES!$D$2:$D$3</definedName>
    <definedName name="Meta1">VALORES!$D$2:$D$5</definedName>
    <definedName name="Meta2">VALORES!$F$2:$F$17</definedName>
    <definedName name="Objetivo">VALORES!$H$2:$H$5</definedName>
    <definedName name="PDD">[1]VALORES!$D$2:$D$7</definedName>
    <definedName name="Proceso">VALORES!$L$2:$L$21</definedName>
    <definedName name="Proy">VALORES!$B$2:$B$34</definedName>
    <definedName name="Proyecto">VALORES!$B$2:$B$9</definedName>
    <definedName name="Responsable">VALORES!$N$2:$N$12</definedName>
    <definedName name="Unidad">VALORES!$F$2:$F$4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2" i="1" l="1"/>
  <c r="L91" i="1"/>
  <c r="L90" i="1"/>
  <c r="L44" i="1"/>
  <c r="L43" i="1"/>
  <c r="L37" i="1"/>
  <c r="L35" i="1"/>
  <c r="L34" i="1"/>
  <c r="L33" i="1"/>
  <c r="L31" i="1"/>
  <c r="L30" i="1"/>
  <c r="L29" i="1"/>
  <c r="L56" i="1" l="1"/>
  <c r="L55" i="1"/>
  <c r="L54" i="1"/>
  <c r="L86" i="1" l="1"/>
</calcChain>
</file>

<file path=xl/sharedStrings.xml><?xml version="1.0" encoding="utf-8"?>
<sst xmlns="http://schemas.openxmlformats.org/spreadsheetml/2006/main" count="1210" uniqueCount="638">
  <si>
    <t>Actividades</t>
  </si>
  <si>
    <t>PROGRAMACIÓN</t>
  </si>
  <si>
    <t>SEGUIMIENTO</t>
  </si>
  <si>
    <t>% avance</t>
  </si>
  <si>
    <t>Descripción del avance</t>
  </si>
  <si>
    <t>Direccionamiento Estratégico</t>
  </si>
  <si>
    <t>Gestión de Grupos de Interés</t>
  </si>
  <si>
    <t>Planeación y Estructuración de Proyectos</t>
  </si>
  <si>
    <t>Formulación de Instrumentos</t>
  </si>
  <si>
    <t>Gestión Predial y Social</t>
  </si>
  <si>
    <t>Desarrollo de Proyectos</t>
  </si>
  <si>
    <t>Comercialización</t>
  </si>
  <si>
    <t>Dirección, Seguimiento y Control de Proyectos</t>
  </si>
  <si>
    <t>Gestión Jurídica y Contractual</t>
  </si>
  <si>
    <t>Gestión Financiera</t>
  </si>
  <si>
    <t>Gestión de Talento Humano</t>
  </si>
  <si>
    <t>Gestión Ambiental</t>
  </si>
  <si>
    <t>Gestión de Servicios Logísticos</t>
  </si>
  <si>
    <t>Gestión Documental</t>
  </si>
  <si>
    <t>Gestión de TIC</t>
  </si>
  <si>
    <t>Atención al Ciudadano</t>
  </si>
  <si>
    <t>Evaluación y Seguimiento</t>
  </si>
  <si>
    <t>Aprobó:</t>
  </si>
  <si>
    <t>Estrategia Talento Humano</t>
  </si>
  <si>
    <t>San Victorino</t>
  </si>
  <si>
    <t>El Edén</t>
  </si>
  <si>
    <t>Idiprón Usme</t>
  </si>
  <si>
    <t>Estrategia</t>
  </si>
  <si>
    <t>Meta proyecto de Inversión</t>
  </si>
  <si>
    <t>Venta de Predios</t>
  </si>
  <si>
    <t>Cinemateca</t>
  </si>
  <si>
    <t>Sistema Integrado de Gestión</t>
  </si>
  <si>
    <t xml:space="preserve">Banco de Proyectos </t>
  </si>
  <si>
    <t>Vivienda-OPVs</t>
  </si>
  <si>
    <t>Vivienda-Idipron Usme 2</t>
  </si>
  <si>
    <t>Vivienda-Usme 1 (PAS 152 - Convenio 720)</t>
  </si>
  <si>
    <t>Vivienda-Colmena (PAS 152 - Convenio 720)</t>
  </si>
  <si>
    <t>Proyecto Alameda Entreparques</t>
  </si>
  <si>
    <t>Proyecto CAD</t>
  </si>
  <si>
    <t>Proyecto Voto Nacional</t>
  </si>
  <si>
    <t>Proyecto San Bernardo</t>
  </si>
  <si>
    <t>Proyecto UG1 Tres Quebradas</t>
  </si>
  <si>
    <t>Proyecto San Juan de Dios</t>
  </si>
  <si>
    <t xml:space="preserve">Venta de Predios </t>
  </si>
  <si>
    <t xml:space="preserve">Brisas del Tintal </t>
  </si>
  <si>
    <t>Proyecto Voto Nacional-SENA</t>
  </si>
  <si>
    <t>Proyecto Voto Nacional-Distrito Creativo</t>
  </si>
  <si>
    <t xml:space="preserve">Proyecto Estación Central </t>
  </si>
  <si>
    <t>Proyecto UG2 Tres Quebradas</t>
  </si>
  <si>
    <t>Proyecto Voto Nacional-Mártires</t>
  </si>
  <si>
    <t>Vivienda Eduardo Umaña y Restrepo</t>
  </si>
  <si>
    <t>Objetivo Estratégico del Plan Estratégico</t>
  </si>
  <si>
    <t>Versión:</t>
  </si>
  <si>
    <t>Predio El Pulpo</t>
  </si>
  <si>
    <t>Proceso</t>
  </si>
  <si>
    <t>Proyecto Ciudad Río</t>
  </si>
  <si>
    <t>Fortalecer la estructura administrativa, técnica, institucional y operativa de la empresa</t>
  </si>
  <si>
    <t>Trimestre X</t>
  </si>
  <si>
    <t>Vivienda-Usme 3 (PAS 152 - Convenio 720)</t>
  </si>
  <si>
    <t>Gestión Jurídica</t>
  </si>
  <si>
    <t>Defensa Judicial</t>
  </si>
  <si>
    <t>Gestión Contractual</t>
  </si>
  <si>
    <t>Estrategia:</t>
  </si>
  <si>
    <t>Actividades:</t>
  </si>
  <si>
    <t>Meta proyecto de Inversión:</t>
  </si>
  <si>
    <t>Objetivo Estratégico del Plan Estratégico:</t>
  </si>
  <si>
    <t>Proceso:</t>
  </si>
  <si>
    <t>Responsable:</t>
  </si>
  <si>
    <t>Indicador/Producto:</t>
  </si>
  <si>
    <t xml:space="preserve">A continuación se describen cada uno de los campos del formato, para su correcto diligenciamiento: </t>
  </si>
  <si>
    <t>Responsable
(Cargo)</t>
  </si>
  <si>
    <t>PLAN DE ACCIÓN 20XX</t>
  </si>
  <si>
    <t>Indicador / Producto</t>
  </si>
  <si>
    <t>Página:1 de 1</t>
  </si>
  <si>
    <t>CONTROL DE CAMBIOS</t>
  </si>
  <si>
    <t>Versión</t>
  </si>
  <si>
    <t>Fecha</t>
  </si>
  <si>
    <t>Descripción y/o justificación de la modificación</t>
  </si>
  <si>
    <t>Documento Original.</t>
  </si>
  <si>
    <t>ELABORADO POR</t>
  </si>
  <si>
    <t>ESTANDARIZADO PARA EL SIG POR</t>
  </si>
  <si>
    <t>REVISADO Y APROBADO POR</t>
  </si>
  <si>
    <t>Código: FT-02</t>
  </si>
  <si>
    <t>Fecha: 27/03/2019</t>
  </si>
  <si>
    <t>Versión 2</t>
  </si>
  <si>
    <t xml:space="preserve"> 27/03/2019</t>
  </si>
  <si>
    <t>En esta sección se deben describir las acciones que se llevarán a cabo para desarrollar la estrategia propuesta en el campo anterior.</t>
  </si>
  <si>
    <t>En esta sección se debe seleccionar la meta Plan de Desarrollo que se cumplirá con el desarrollo y ejecución de las actividades y estrategias propuestas. En caso de no tener una asociación directa a dichas metas, se debe seleccionar la opción "No aplica."</t>
  </si>
  <si>
    <t>En esta sección se debe seleccionar, cuando corresponda, la meta Proyecto de Inversión que se cumplirá con el desarrollo y ejecución de las actividades y estrategias propuestas. En caso de no tener una asociación directa a dichas metas, se debe seleccionar la opción "No aplica."</t>
  </si>
  <si>
    <t>En esta sección se debe seleccionar el objetivo estratégico del Plan Estratégico vigente que se cumplirá con el desarrollo y ejecución de las actividades y estrategias propuestas.</t>
  </si>
  <si>
    <t>En esta sección se debe seleccionar el proceso del mapa de procesos vigente, al cual se asocia las actividades propuestas.</t>
  </si>
  <si>
    <t>En esta sección se debe relacionar el indicador o producto, con el cual se medirá el avance y finalización de las actividades propuestas.</t>
  </si>
  <si>
    <t>En esta sección se debe relacionar el trimestre (I, II, III o IV) sobre el cual se está reportando el seguimiento.</t>
  </si>
  <si>
    <r>
      <t xml:space="preserve">Esperanza Peña Quintero
</t>
    </r>
    <r>
      <rPr>
        <sz val="10"/>
        <color indexed="8"/>
        <rFont val="Arial"/>
        <family val="2"/>
      </rPr>
      <t>Contratista Subgerencia de Planeación y Administración de Proyectos</t>
    </r>
  </si>
  <si>
    <r>
      <t xml:space="preserve">Diana Gamarly Mosquera Ordoñez 
</t>
    </r>
    <r>
      <rPr>
        <sz val="9"/>
        <color theme="1"/>
        <rFont val="Arial"/>
        <family val="2"/>
      </rPr>
      <t>Contratista Subgerencia de Planeación y Administración de Proyectos</t>
    </r>
  </si>
  <si>
    <r>
      <t xml:space="preserve">Omar David Noguera Hernández
</t>
    </r>
    <r>
      <rPr>
        <sz val="9"/>
        <color theme="1"/>
        <rFont val="Arial"/>
        <family val="2"/>
      </rPr>
      <t>Contratista Subgerencia de Planeación y Administración de Proyectos</t>
    </r>
  </si>
  <si>
    <r>
      <t xml:space="preserve">Edgar René Muñoz Díaz
</t>
    </r>
    <r>
      <rPr>
        <sz val="9"/>
        <color theme="1"/>
        <rFont val="Arial"/>
        <family val="2"/>
      </rPr>
      <t>Subgerente Planeación y Administración de Proyectos</t>
    </r>
  </si>
  <si>
    <r>
      <t xml:space="preserve">Claudia María Corrales Rodríguez
</t>
    </r>
    <r>
      <rPr>
        <sz val="10"/>
        <color indexed="8"/>
        <rFont val="Arial"/>
        <family val="2"/>
      </rPr>
      <t>Gestor Senior Subgerencia de Planeación y Administración de Proyectos</t>
    </r>
  </si>
  <si>
    <t>Ajuste del formato para unificar el seguimiento de la planeación estratégica en un único instrumento, articularlo con el equema por procesos, objetivos estratégicos del Plan estratégico y los proyectos misionales de la Empresa.</t>
  </si>
  <si>
    <r>
      <t xml:space="preserve">En esa sección se deben registrar de manera acumulada, los avances y logros obtenidos durante el periodo a reportar, a manera de informe ejecutivo de gestión. Es importante considerar que la gestión reportada debe dar cuenta del impacto en la sociedad, el medio ambiente y la economía, especialmente las consecuencias negativas significativas y las acciones tomadas para prevenir la repetición de los impactos negativos involuntarios e imprevistos.
</t>
    </r>
    <r>
      <rPr>
        <b/>
        <sz val="12"/>
        <rFont val="Calibri"/>
        <family val="2"/>
        <scheme val="minor"/>
      </rPr>
      <t>NOTA:</t>
    </r>
    <r>
      <rPr>
        <sz val="12"/>
        <rFont val="Calibri"/>
        <family val="2"/>
        <scheme val="minor"/>
      </rPr>
      <t xml:space="preserve"> Para las actividades que aportan a las metas Plan de Desarrollo, en el campo “Descripción del avance” se debe señalar el porcentaje de avance para dicha meta cuando se realice el seguimiento.</t>
    </r>
  </si>
  <si>
    <t xml:space="preserve">En esta sección se debe reportar el avance cuantitativo del campo "Indicador/Producto", en términos de porcentaje, número, otros. En caso de tratarse de un producto que se logra a través de varias actividades, el avance cuantitativo se reportará según la ponderación de las mismas definida por el área responsable. </t>
  </si>
  <si>
    <t>Objetivo Específico del Plan Estratégico</t>
  </si>
  <si>
    <t>Meta PDD</t>
  </si>
  <si>
    <t>Fecha de Cumplimiento</t>
  </si>
  <si>
    <t>Proyecto/Programa/Tema Institucional</t>
  </si>
  <si>
    <t>1. Formular, implementar y consolidar la función de banco inmobiliario, como instrumento para la habilitación jurídica, técnica y económica de suelo para proyectos de desarrollo y renovación urbana, buscando reducir el déficit de vivienda VIS y VIP y de empleos formales y garantizando la ocupación ordenada y sostenible de los territorios.</t>
  </si>
  <si>
    <t xml:space="preserve">2. Gestionar proyectos de desarrollo y renovación urbana aplicando los principios de la revitalización, para contribuir a la reactivación económica, el reverdecimiento de la ciudad, la mezcla de usos y de categorías socioeconómicas en el territorio y la consolidación de las identidades locales, promoviendo la participación de los habitantes y empresarios de la ciudad. </t>
  </si>
  <si>
    <t>3. Gestionar suelo mediante los diferentes instrumentos y mecanismos de planificación urbana para la ejecución de proyectos de desarrollo y renovación urbana, así como mejorar áreas centrales o consolidadas que permitan reducir problemas urbanos.</t>
  </si>
  <si>
    <t xml:space="preserve">4. Promover la sostenibilidad económica de la empresa y su posicionamiento en el mercado, a través de la estructuración y comercialización de proyectos, el desarrollo inmobiliario, la gestión institucional e interinstitucional y la prestación de servicios urbanos, generando alianzas estratégicas con actores públicos y privados. </t>
  </si>
  <si>
    <t>5. Construir una estructura de gobierno corporativo que involucre un modelo integrado de planeación y gestión orientado a procesos de gobierno abierto, generación de valor público, transparencia y bienestar, a través de una gestión pública efectiva.</t>
  </si>
  <si>
    <t xml:space="preserve">6. Promover la participación y el diálogo social en los lugares de intervención de la Empresa de Renovación y Desarrollo Urbano de Bogotá, D.C., garantizando a la población la materialización del derecho a la ciudad en relación con el espacio que usa y ocupa, facilitando la apropiación y construcción social del territorio. </t>
  </si>
  <si>
    <t xml:space="preserve">1. Adelantar la prospectiva territorial de la ciudad y de la región para identificar y priorizar las áreas de intervención, definiendo criterios estratégicos sobre las inversiones en suelo a emprender por la empresa. </t>
  </si>
  <si>
    <t>1. Estructurar negocios y proyectos equilibrados financieramente que generen un beneficio para la región y contribuyan a la sostenibilidad de la empresa.</t>
  </si>
  <si>
    <t>1. Diseñar e implementar un sistema de información para la óptima gestión del inventario de predios de la empresa.</t>
  </si>
  <si>
    <t>2. Identificar y seleccionar las zonas requeridas para formular proyectos de desarrollo y renovación urbana.</t>
  </si>
  <si>
    <t>2. Elaborar el diagnóstico detallado y la estructuración del proceso de formulación y/o gestión de los proyectos de desarrollo y renovación urbana.</t>
  </si>
  <si>
    <t>2. Formular y gestionar proyectos integrales de desarrollo y renovación urbana buscando, a través de la implementación de planes de participación ciudadana, promover la permanencia y la calidad de vida de los pobladores y moradores originales, así como de los nuevos.</t>
  </si>
  <si>
    <t>3. Gestionar los actos administrativos de los anuncios de proyecto, así como la expedición de las declaratorias de motivos de utilidad pública e interés social y condiciones de urgencia de los proyectos de desarrollo y renovación urbana que adelante la empresa.</t>
  </si>
  <si>
    <t>3. Adelantar la elaboración de estudios previos de gestión de suelo que incluye identificación de titulares de bienes inmuebles, censo poblacional, diagnóstico socioeconómico, plan de gestión social, evaluación de impactos, saneamiento técnico y predial y los estudios para vinculación de propietarios.</t>
  </si>
  <si>
    <t>3. Habilitar suelo mediante procesos de adquisición predial por motivos de utilidad pública e interés social y realizar la transferencia de los bienes inmuebles a los patrimonios autónomos, así como llevar a cabo el plan de gestión social y la política de protección a moradores, para la ejecución de proyectos de desarrollo y renovación urbana.</t>
  </si>
  <si>
    <t>4. Diseñar e implementar estrategias para el posicionamiento de la empresa y para la comercialización de activos inmobiliarios, proyectos y el portafolio de servicios.</t>
  </si>
  <si>
    <t>4. Realizar la gestión institucional e interinstitucional para el desarrollo, ejecución y entrega de proyectos inmobiliarios.</t>
  </si>
  <si>
    <t>4. Gestionar la movilización o transferencia de predios en función de la misionalidad y propósitos de la empresa.</t>
  </si>
  <si>
    <t>4. Optimizar la gestión fiduciaria para facilitar la gestión y desarrollo de proyectos.</t>
  </si>
  <si>
    <t xml:space="preserve">4. Promover a través de una unidad gestora la restitución de la institucionalidad necesaria y el modelo de estructura administrativa que deberá aplicarse en el Complejo Hospitalario San Juan de Dios. </t>
  </si>
  <si>
    <t xml:space="preserve">5. Evaluar, diseñar e implementar la estructura de gobernanza de la empresa que fortalezca la gestión pública y el desempeño institucional. </t>
  </si>
  <si>
    <t>5. Desarrollar planes y estrategias de fortalecimiento del talento humano.</t>
  </si>
  <si>
    <t>5. Realizar el diagnóstico, diseño, implementación y puesta en marcha de un sistema de información integral que optimice los diferentes procesos que ejecuta  la empresa.</t>
  </si>
  <si>
    <t>5. Consolidar un recurso humano con capacidad de responder a los retos técnicos, operativos, jurídicos, administrativos y de reorganización, con el fin de fortalecer la gestión de la empresa.</t>
  </si>
  <si>
    <t>5. Desarrollar e implementar la totalidad de las dimensiones operativas del MIPG al interior de la empresa.</t>
  </si>
  <si>
    <t>5. Implementar una estrategia integral de comunicación interna y externa, como un elemento fundamental para garantizar la transparencia y el acceso a la información pública, que impacte positivamente la percepción de la presencia institucional en la ciudad y que aporte en la construcción de la cultura y el clima organizacional de la empresa.</t>
  </si>
  <si>
    <t>6. Promover escenarios para la inclusión de las comunidades y sus organizaciones en las diferentes etapas de estructuración de los proyectos priorizados por la empresa.</t>
  </si>
  <si>
    <t>6. Facilitar la divulgación y apropiación de los proyectos, mediante el diseño e implementación de planes de comunicación en el territorio, que se articulen con el proceso de estructuración de proyectos de la empresa.</t>
  </si>
  <si>
    <t>6. Fomentar la participación social en los procesos de gestión del suelo en cumplimiento de los lineamientos de participación y protección a moradores.</t>
  </si>
  <si>
    <t>En esta sección se debe determinar el proyecto, programa o  tema institucional para el cual se definirán las estrategias y actividades.</t>
  </si>
  <si>
    <t>Objetivo Específico del Plan Estratégico:</t>
  </si>
  <si>
    <t>En esta sección se debe seleccionar el objetivo especifico del Plan Estratégico vigente que se cumplirá con el desarrollo y ejecución de las actividades y estrategias propuestas.</t>
  </si>
  <si>
    <t>Meta PDD:</t>
  </si>
  <si>
    <t>Fecha de cumplimiento:</t>
  </si>
  <si>
    <t>1. Fortalecer la gestión institucional y el modelo de gestión de la ERU</t>
  </si>
  <si>
    <t>1. Ejecutar el 100% del plan de trabajo de gobernanza corporativa, según resultados del documento de evaluación - diagnóstico</t>
  </si>
  <si>
    <t>1.  Ejecutar el 100% de los planes anuales de gestión estratégica del talento humano, temas relacionados con la promoción y prevención de la salud, identificación, evaluación y control de riesgos laborales y mejora continua en la implementación del Sistema de Gestión de Seguridad y Salud en el Trabajo (SGSST) y bienestar</t>
  </si>
  <si>
    <t>1. Implementar 2 sistemas de información según identificación de requerimientos,para un sistema de información Integral y un Sistema SGDA</t>
  </si>
  <si>
    <t>1. Actualización del 100% de la Infraestructura tecnológica de la empresa</t>
  </si>
  <si>
    <t>1. Fortalecer 100 % la capacidad misional y de apoyo de la empresa a través de un recurso humano apto</t>
  </si>
  <si>
    <t>1. Ejecutar el 100% del Plan de acción anual para la implementación de sistemas de gestión y de desempeño institucional en el marco del Modelo Integrado de Planeación y Gestión - MIPG y otros instrumentos de certificación de calidad.</t>
  </si>
  <si>
    <t>1. Ejecutar el 100% de la estrategia de comunicaciones interna y externa de la empresa</t>
  </si>
  <si>
    <t>2. Realizar la gestión administrativa, las obras y la comercialización de los predios y proyectos de la ERU</t>
  </si>
  <si>
    <t>3. Gestionar  (5) proyectos integrales  de desarrollo, revitalización o renovación buscando promover la permanencia y calidad de vida de los pobladores  y moradores originales así como los nuevos.</t>
  </si>
  <si>
    <t>4. Gestionar suelo de 2,8 Hectáreas  de desarrollo, revitalización o renovación Urbana</t>
  </si>
  <si>
    <t xml:space="preserve">5. Gestionar el modelo jurídico administrativo del Complejo Hospitalario San Juan de Dios y avanzar en la ejecución de las actividades de las  fases 0 y 1, en cumplimiento del Plan Especial de Manejo y Protección y los fallos No. 00319-2007 y 00043-2009 </t>
  </si>
  <si>
    <t>2. Mantener el 100 % de los predios administrados (vigilancia impuestos mantenimiento servicios públicos)</t>
  </si>
  <si>
    <t>2. Comercializar el 100% de predios disponibles para la movilización y proyectos desarrollados</t>
  </si>
  <si>
    <t>2. Ejecutar el 100% del plan de acción para realizar y optimizar la gestión fiduciaria asociada a la gestión y desarrollo de proyectos ERU</t>
  </si>
  <si>
    <t>2.  Desarrollar el 100 % de obras de urbanismo y construcción (diseños, trámites ambientales, licencias de construcción, entregas a las E.S.P. y demás entidades distritales), así como las obras de mantenimiento (cerramiento y conservación) de los predios y proyectos de la ERU.</t>
  </si>
  <si>
    <t>2. Realizar el 100% de las acciones de seguimiento y coordinación institucional e Interinstitucional previstos en los cronogramas de los proyectos en desarrollo y priorizados por la empresa</t>
  </si>
  <si>
    <t>2. Entregar el 100% de las viviendas de interés social y/o prioritario generadas en el marco de los proyectos que ejecuta la empresa</t>
  </si>
  <si>
    <t>3. Identificación y análisis de 23 áreas de oportunidad para la ejecución de proyectos de desarrollo, revitalización y/o renovación urbana</t>
  </si>
  <si>
    <t>3. Elaborar 5 perfiles preliminares para la ejecución de proyectos de desarrollo, revitalización y/o renovación urbana en las áreas identificados con potencial para el desarrollo de proyectos</t>
  </si>
  <si>
    <t>3. Realizar la gestión de 5 instrumentos/proyectos de desarrollo, revitalización y/o renovación urbana, buscando promover la permanencia y calidad de vida de los pobladores y moradores originales, así como los nuevos.</t>
  </si>
  <si>
    <t>4. Gestionar la expedición del 100% de los actos administrativos de anuncio de proyecto, las declaratorias de utilidad pública y condiciones de urgencia de los proyectos a cargo de la Empresa de Renovación y Desarrollo Urbano de Bogotá D.C para adelantar la gestión del suelo en el marco del Decreto Ley 1421 de 1993; la Ley 9a de 1989 y los artículos 58, 64 y 65 de la Ley 388 de 1997 en concordancia con lo dispuesto en el Acuerdo 15 de 1999 del Concejo de Bogotá.</t>
  </si>
  <si>
    <t>4. Realizar el 100% de los estudios previos de gestión de suelo, que incluye identificación de titulares de bienes inmuebles, censo poblacional y diagnóstico socio económico,evaluación y formulación del Plan de Gestión Social, así como el desarrollo de los procesos de saneamiento técnico y predial y los estudios para vinculación de propietarios</t>
  </si>
  <si>
    <t>4. Habilitar 2,8 Hectáreas de suelo para la realización de proyectos de desarrollo, revitalización o renovación urbana mediante la adquisición predial por motivos de utilidad pública e interés social, la trasferencia de los bienes inmuebles a los patrimonios autónomos y la ejecución del plan de gestión social.</t>
  </si>
  <si>
    <t>5. Formular una (1) modificación del Plan Especial de Manejo y Protección - PEMP del Complejo Hospitalario San Juan de Dios y radicar solicitud ante autoridad competente</t>
  </si>
  <si>
    <t>5. Realizar el 100% de los estudios y diseños que se prioricen para conservar, recuperar, transformar o actualizar las zonas o edificaciones del complejo.</t>
  </si>
  <si>
    <t>5.. Realizar el 100% de las obras que se prioricen para conservar, recuperar, transformar o actualizar las zonas o edificaciones del complejo</t>
  </si>
  <si>
    <t>5.  Estructurar un (1) modelo administrativo del CHSJD según lo establecido en el PEMP.</t>
  </si>
  <si>
    <t>Borde Río</t>
  </si>
  <si>
    <t>Borde sur Polígono II</t>
  </si>
  <si>
    <t>Borde Sur POZ USME</t>
  </si>
  <si>
    <t>Capítulo Centro</t>
  </si>
  <si>
    <t>Corredores Regiotram</t>
  </si>
  <si>
    <t>Reencuentro</t>
  </si>
  <si>
    <t>En esta sección se debe incluir la estrategia orientada a alcanzar un resultado u objetivo concreto y específico.</t>
  </si>
  <si>
    <t>No Aplica</t>
  </si>
  <si>
    <t>Subgerencia de Desarrollo de Proyectos</t>
  </si>
  <si>
    <t>PERIODO</t>
  </si>
  <si>
    <t>Todos los proyectos</t>
  </si>
  <si>
    <t>Avanzar en las gestiones de liquidación de los contratos que se encuentren pendientes al interior de la dependencia.</t>
  </si>
  <si>
    <t>Gestionar el recibo del producto final de la etapa de estudios y diseños para la posterior contratación de las obras de construcción.</t>
  </si>
  <si>
    <t>Realizar la supervisión de la ejecución del contrato integral de diseño y construcción del proyecto "Centro de talento Creativo", y su interventoría, e iniciar la fase constructiva de acuerdo con los cronogramas previstos</t>
  </si>
  <si>
    <t>Borde Río - Corredores Regiotram</t>
  </si>
  <si>
    <t>Subgerente de Gestión Urbana</t>
  </si>
  <si>
    <t xml:space="preserve">Plan Parcial Centro San Bernardo </t>
  </si>
  <si>
    <t xml:space="preserve">Finalización del estudio de arqueología preventiva y radicación de documentos en el ICAHN para su aprobación. </t>
  </si>
  <si>
    <t>Realizar seguimiento al contrato de estudio de arqueología y radicar documentos en el ICAHN para su aprobación.</t>
  </si>
  <si>
    <t>Borde Río - Aglomeraciones Económicas</t>
  </si>
  <si>
    <t>Plan Parcial Calle 26</t>
  </si>
  <si>
    <t>Plan Parcial Calle 24</t>
  </si>
  <si>
    <t xml:space="preserve">Modificación del Plan Parcial Tres Quebradas </t>
  </si>
  <si>
    <t>Subgerencia de Planeación y Administración de Proyectos</t>
  </si>
  <si>
    <t>Revisar, ajustar y actualizar los elementos del Sistema Integrado de Gestión conforme al plan de trabajo definido a fin de presentarse a la auditoría de certificación con el ente certificador que corresponda.</t>
  </si>
  <si>
    <t>Control Interno</t>
  </si>
  <si>
    <t>Enfoque hacia la prevención.</t>
  </si>
  <si>
    <t>Promover actividades que fomenten la cultura del autocontrol.</t>
  </si>
  <si>
    <t>(Actividades realizadas relacionadas con el fomento de la cultura del Autocontrol / Actividades programadas relacionadas con el fomento de la cultura del Autocontrol en el Plan Anual de Auditoria en el semestre) X 100</t>
  </si>
  <si>
    <t>Liderazgo Estratégico -
Enfoque hacia la prevención.</t>
  </si>
  <si>
    <t>Evaluación y seguimiento.</t>
  </si>
  <si>
    <t>Evaluación y seguimiento.
Evaluación de la gestión del riesgo.</t>
  </si>
  <si>
    <t>Realizar evaluación y seguimiento al Mapa de Riesgos de la Empresa, así como presentar el informe respectivo.</t>
  </si>
  <si>
    <t>Evaluación y seguimiento.
Relación con entes externos de control.</t>
  </si>
  <si>
    <t>Realizar evaluación y seguimiento a los Planes de Mejoramiento de la Empresa, así como presentar el informe respectivo.</t>
  </si>
  <si>
    <t>Solicitar a las entidades competentes las autorizaciones requeridas para intervenir el CHSJD, según la normativa vigente.</t>
  </si>
  <si>
    <t>Avanzar en la actividad interinstitucional que permita contribuir a los proyectos de la Administración Distrital sobre el CHSJD.</t>
  </si>
  <si>
    <t xml:space="preserve">Adelantar las gestiones a cargo de la ERU para la entrega formal del predio. </t>
  </si>
  <si>
    <t xml:space="preserve">Subgerente Jurídica </t>
  </si>
  <si>
    <t xml:space="preserve">Realizar los análisis jurídicos pertinentes en cada uno de los procesos prejudiciales o judiciales, que requieran de conciliación con la finalidad de mitigar el daño antijurídico. </t>
  </si>
  <si>
    <t xml:space="preserve">Pieza Centro </t>
  </si>
  <si>
    <t>PROYECTO SAN BERNARDO</t>
  </si>
  <si>
    <t>LA HOJA </t>
  </si>
  <si>
    <t>Proceso de selección publicado</t>
  </si>
  <si>
    <t>Contrato suscrito</t>
  </si>
  <si>
    <t>Comercialización de Predios</t>
  </si>
  <si>
    <t>Convenios Interadministrativos</t>
  </si>
  <si>
    <t>Gestión Fiduciaria</t>
  </si>
  <si>
    <t xml:space="preserve">Banco Inmobiliario </t>
  </si>
  <si>
    <t>Proyectos de Vivienda</t>
  </si>
  <si>
    <t>Convenios</t>
  </si>
  <si>
    <t xml:space="preserve">Proceso de Cesión de posición contractual aprobado </t>
  </si>
  <si>
    <t>Proyecto Voto Nacional-FPT</t>
  </si>
  <si>
    <t>Gestión de suelo para el desarrollo del proyecto.</t>
  </si>
  <si>
    <t xml:space="preserve">Gestión de suelo para el desarrollo de los proyectos inmobiliarios con terceros concurrentes para los cuales sea contratada la Empresa. </t>
  </si>
  <si>
    <t>Realizar seguimiento a la elaboración de las bases de concurso urbanístico y paisajístico y desarrollo del concurso.</t>
  </si>
  <si>
    <t>Estudios y Diseños recibidos</t>
  </si>
  <si>
    <t>Documentos técnicos estructurados para contratar obra</t>
  </si>
  <si>
    <t>Generar acciones para la implementación de los programas, proyectos y actividades contenidos en el Plan de Gestión Social.</t>
  </si>
  <si>
    <t xml:space="preserve">31/12/2021
</t>
  </si>
  <si>
    <t>Generar espacios de participación y dialogo con la comunidad para la implementación del laboratorio de convivencia.</t>
  </si>
  <si>
    <t>Realizar las acciones para continuar la Implementación del laboratorio de convivencia.</t>
  </si>
  <si>
    <t>TODAS LAS ZONAS DE ACTUACIÓN</t>
  </si>
  <si>
    <t>Generar espacios de participación, información y divulgación con la comunidad.</t>
  </si>
  <si>
    <t>Atender el 100% de las peticiones, quejas, reclamos y solicitudes que reciba la empresa por los distintos canales de atención al ciudadano.</t>
  </si>
  <si>
    <t>Todas las zonas</t>
  </si>
  <si>
    <t>Ejecutar el plan de acción institucional definido para gestionar el desarrollo y/o entrega de viviendas de interés prioritario en los proyectos impulsados por la empresa</t>
  </si>
  <si>
    <t>San Bernardo</t>
  </si>
  <si>
    <t>Tres Quebradas</t>
  </si>
  <si>
    <t>Construir una estructura de gobierno corporativo que involucre un modelo integrado de planeación y gestión orientado a procesos de gobierno abierto, generación de valor público, transparencia y bienestar, a través de una gestión pública efectiva.</t>
  </si>
  <si>
    <t>Atención de requerimientos contractuales.</t>
  </si>
  <si>
    <t>Atender todos los procesos de contratación directa solicitados por las diferentes áreas.</t>
  </si>
  <si>
    <t>Atención de procesos de selección.</t>
  </si>
  <si>
    <t>Atender todos los procesos de selección diferentes a contratación directa solicitados por las diferentes áreas.</t>
  </si>
  <si>
    <t>Consolidar un recurso humano con capacidad de responder a los retos técnicos, operativos, jurídicos, administrativos y de reorganización, con el fin de fortalecer la gestión de la empresa.</t>
  </si>
  <si>
    <t>Atención de requerimientos de Fiducias.</t>
  </si>
  <si>
    <t>Acompañar a la Subgerencia de Gestión Inmobiliaria en los trámite de constitución de fiducias y ejecución jurídica de los contratos de fiducia.</t>
  </si>
  <si>
    <t>Cierre de procesos contractuales y convenios que requieren liquidación.</t>
  </si>
  <si>
    <t>Apoyar a la Gerencia del Proyecto en la estructuración de los procesos necesarios para contratar estudios y diseños, así como obras para el San Juan de Dios, hasta su contratación.</t>
  </si>
  <si>
    <t>Realizar las acciones de acompañamiento social requeridas por la Empresa.</t>
  </si>
  <si>
    <t>1. Participar en las mesas de trabajo que lidere la Subgerencia de Gestión Corporativa, en relación con la implementación del Modelo De Gestión de Datos e Información y la identificación de alternativas para la implementación del Sistema de Información requerido por la Empresa.</t>
  </si>
  <si>
    <t>Realizar acompañamiento y asesoría tanto en los comités 
Institucionales de los que hace parte el Jefe de la Oficina de Control Interno como en los diferentes escenarios y temas en que sea requerida la participación de la Oficina de Control Interno conforme los roles asignados a la misma.</t>
  </si>
  <si>
    <t>Liquidar el 70% de los contratos pendientes por liquidación</t>
  </si>
  <si>
    <t>Avanzar en la formulación del instrumento de planeamiento, asociada a la Operación Estratégica del Aeropuerto en el marco de Borde Rio y con apuesta a la oferta de más y mejor empleo (aglomeraciones económicas).</t>
  </si>
  <si>
    <t>Apoyar la definición de los modelos de gestión e instrumentos de seguimientos e hitos para dar cumplimiento a la meta de gestión de 2,8 Hectáreas de los proyectos priorizados por la empresa.</t>
  </si>
  <si>
    <t>Elaborar los insumos requeridos para la elaboración de los actos administrativos de anuncio de proyecto, las declaratorias de utilidad pública y condiciones de urgencia requeridos de los proyectos priorizados por la empresa.</t>
  </si>
  <si>
    <t xml:space="preserve">Juntos Construimos </t>
  </si>
  <si>
    <t>Elaborar, aprobar, implementar y hacer seguimiento a la gestión del plan de adecuación y sostenibilidad 2021.</t>
  </si>
  <si>
    <t>Módulo parametrizado y en funcionamiento</t>
  </si>
  <si>
    <t>Liquidar contratos y convenios.</t>
  </si>
  <si>
    <t>Atender el 100% de los requerimientos judiciales a efecto de garantizar una óptima defensa de los intereses de la Empresa en sede judicial</t>
  </si>
  <si>
    <t>Subgerente de Gestión Corporativa</t>
  </si>
  <si>
    <t>Estructurar negocios y proyectos equilibrados financieramente que generen un beneficio para la región y contribuyan a la sostenibilidad de la empresa</t>
  </si>
  <si>
    <t>(Actividades ejecutadas / Actividades priorizadas)*100</t>
  </si>
  <si>
    <t>Elaborar el reparto de cargas y beneficios y componentes económicos y financieros de los proyectos priorizados.</t>
  </si>
  <si>
    <t>Adelantar el 100% de la Etapa de Formulación del Plan Parcial Centro San Bernardo.</t>
  </si>
  <si>
    <t>Elaboración bases de concurso urbanístico y paisajístico.
Desarrollo del concurso y proclamación del ganador.</t>
  </si>
  <si>
    <t>Acta de inicio suscrita.
 Informes de supervisión elaborados.</t>
  </si>
  <si>
    <t>Acta de inicio suscrita.
Informes de supervisión elaborados.</t>
  </si>
  <si>
    <t>Terminar el proceso de contratación e iniciar la ejecución de las obras complementarias de señalización en la Ciudadela El Porvenir necesarias para gestionar las entregas de este proyecto.</t>
  </si>
  <si>
    <t>Realizar las gestiones de entrega de proyectos y/o zonas de cesión a las entidades competentes.</t>
  </si>
  <si>
    <t>Completar la fase de cierre de las labores de supervisión para los proyectos a cargo de la Dependencia.</t>
  </si>
  <si>
    <t>Ejecución de Proyectos.</t>
  </si>
  <si>
    <t xml:space="preserve">Evaluación Financiera de Proyectos. </t>
  </si>
  <si>
    <t>Realizar análisis de reparto de cargas y beneficios de los proyectos solicitados.</t>
  </si>
  <si>
    <t>Documento radicado.</t>
  </si>
  <si>
    <t>Gerente de Proyecto.</t>
  </si>
  <si>
    <t>Promover a través de una unidad gestora la restitución de la institucionalidad necesaria y el modelo de estructura administrativa que deberá aplicarse en el Complejo Hospitalario San Juan de Dios.</t>
  </si>
  <si>
    <t>Estudio de vulnerabilidad y reforzamiento estructural recibido y aprobado por la respectiva interventoría.</t>
  </si>
  <si>
    <t>Realizar los estudios y diseños requeridos para avanzar en la ejecución del PEMP del CHSJD.</t>
  </si>
  <si>
    <t>Acta de entrega o documento equivalente formalizado.</t>
  </si>
  <si>
    <t>Acta de inicio suscrita.
Informes de supervisión elaborados.</t>
  </si>
  <si>
    <t>Comercialización.</t>
  </si>
  <si>
    <t>Dirección, Gestión y Seguimiento de Proyectos.</t>
  </si>
  <si>
    <t>Direccionamiento Estratégico.</t>
  </si>
  <si>
    <t>Formulación de Instrumentos.</t>
  </si>
  <si>
    <t>Gestión de Grupos de Interés.</t>
  </si>
  <si>
    <t>Gestión de Talento Humano.</t>
  </si>
  <si>
    <t>Gestión de TIC.</t>
  </si>
  <si>
    <t>Gestión Documental.</t>
  </si>
  <si>
    <t>Gestión Financiera.</t>
  </si>
  <si>
    <t>Gestión Jurídica y Contractual.</t>
  </si>
  <si>
    <t>Gestión Predial y Social.</t>
  </si>
  <si>
    <t>Director (a) Gestión Contractual.</t>
  </si>
  <si>
    <t>Director (a) de Predios.</t>
  </si>
  <si>
    <t xml:space="preserve"> Gerencia de Estructuración.</t>
  </si>
  <si>
    <t>Gerente de proyecto.</t>
  </si>
  <si>
    <t>Jefe Oficina Asesora de Comunicaciones.</t>
  </si>
  <si>
    <t>Subgerente de Gestión Inmobiliaria.</t>
  </si>
  <si>
    <t xml:space="preserve">Subgerente Gestión Inmobiliaria. / Director Comercial. </t>
  </si>
  <si>
    <t xml:space="preserve">Subgerencia de Gestión Inmobiliaria. / Director (a) Comercial. / Gerencia de Estructuración. </t>
  </si>
  <si>
    <t>Subgerente de Desarrollo de Proyectos.
Director(a) de Predios.
Jefe Oficina de Gestión Social.</t>
  </si>
  <si>
    <t>Jefe Oficina de Gestión Social.</t>
  </si>
  <si>
    <t>Jefe Oficina de Control Interno.</t>
  </si>
  <si>
    <t>Subgerente de Gestión Inmobiliaria / Fiducias.</t>
  </si>
  <si>
    <t>Subgerencia de Gestión Inmobiliaria / Gerencia de Estructuración</t>
  </si>
  <si>
    <t>Estudios y Diseños finalizados y aprobados por la Interventoría para inicio Fase constructiva</t>
  </si>
  <si>
    <t>Subgerencia de Gestión Inmobiliaria / Director (a) Comercial Vivienda.</t>
  </si>
  <si>
    <t>Realizar las modelaciones financieras y económicas para evaluar la viabilidad de los predios del inventario valorados territorialmente por el banco inmobiliario para definir la estructura de negocio para su desarrollo o comercialización.</t>
  </si>
  <si>
    <t>Realizar las modelaciones financieras y económicas para evaluar la viabilidad de las oportunidades identificadas por el banco inmobiliario para determinar estructura de negocio para su desarrollo.</t>
  </si>
  <si>
    <t>Análisis preliminar o documento equivalente elaborado.</t>
  </si>
  <si>
    <t>Terminar el desarrollo del micro sitio web de Juntos Construimos con información actualizada de todos los proyectos y aplicaciones de interacción con la ciudadanía.</t>
  </si>
  <si>
    <t>Documento radicado ante SDP.</t>
  </si>
  <si>
    <t>Documento de bases definitivas del concurso aprobado. (Corresponde al 50%)
Concurso finalizado. (Corresponde al 50%)</t>
  </si>
  <si>
    <t xml:space="preserve"> Documento (Estudio de arqueología Preventiva del proyecto Polígono II.) radicados ante el ICAHN para su aprobación.</t>
  </si>
  <si>
    <t xml:space="preserve"> Documento radicado ante SDP.</t>
  </si>
  <si>
    <t>Etapa de Formulación del Plan Parcial Calle 24, adelantada en un 30 %.</t>
  </si>
  <si>
    <t>(Procesos para estructurar realizados / Procesos a estructurar solicitados)x 100</t>
  </si>
  <si>
    <t>Informe trimestral de seguimiento Convenio Marco 2929</t>
  </si>
  <si>
    <t>(Acciones Ejecutadas / Acciones programadas ) x100</t>
  </si>
  <si>
    <t>(Predios comercializados /
Predios por comercializar) x100</t>
  </si>
  <si>
    <t>(Predios registrados a favor de 3ros / 
Predios adquiridos en el marco de los convenios interadministrativos) x 100</t>
  </si>
  <si>
    <t>(Valor restituido / Valor disponible a restituir) x 100</t>
  </si>
  <si>
    <t>(Documentos de viabilidad de negocios inmobiliarios
/
Ficha de análisis territorial integral de las oportunidades inmobiliarias recibidas) x 100</t>
  </si>
  <si>
    <t>(Nº de comités técnicos realizados / Nº de comités técnicos programados) x 100</t>
  </si>
  <si>
    <t>(Nº de informes con seguimiento / Nº de informes presentados por Fideicomitente Constructor) x 100</t>
  </si>
  <si>
    <t>(Actividades del plan de acción ejecutadas / 
Actividades Programadas ) x 100</t>
  </si>
  <si>
    <t>(Predios adquiridos / Total de predios) x 100</t>
  </si>
  <si>
    <t>(Actividades ejecutadas / Actividades programadas) x100</t>
  </si>
  <si>
    <t>(Estudios previos elaborados / Estudios previos requeridos)x 100</t>
  </si>
  <si>
    <t>Micro sitio desarrollado. 
 Cantidad de elementos multimedia publicados.</t>
  </si>
  <si>
    <t>Nº. de Ideas ciudadanas incorporadas a los proyectos de la ERU.</t>
  </si>
  <si>
    <t>(Actividades ejecutadas / Actividades programadas)x 100</t>
  </si>
  <si>
    <t>(Nº de seguimientos y evaluaciones realizadas / Nº. seguimientos programados el Plan Anual de Auditoria (planes de mejoramiento por procesos e institucional)) X 100</t>
  </si>
  <si>
    <t>(No. de solicitudes atendidas oportunamente / No. de Requerimientos y/o Derechos de Petición de Entes de Control enrutadas a la Oficina de Control Interno) X 100</t>
  </si>
  <si>
    <t>(No. de procesos atendidos. /
No. de solicitudes de procesos radicados.)x100</t>
  </si>
  <si>
    <t>(Nº de procesos atendidos. /Nº de solicitudes de procesos radicados) *100</t>
  </si>
  <si>
    <t>(Nº. de informes presentados de acuerdo con lo programado en el Plan Anual de Auditorias en el trimestre / Nº de informes a presentar de acuerdo con lo programado en el Plan Anual de Auditorias en el trimestre) X 100</t>
  </si>
  <si>
    <t>Elaboración de perfiles preliminares.</t>
  </si>
  <si>
    <t>Formulación del instrumento de planeamiento.</t>
  </si>
  <si>
    <t>Gestión para la construcción del Proyecto Bronx Distrito Creativo.</t>
  </si>
  <si>
    <t>Gestión para la construcción del Proyecto Alcaldía de los Mártires.</t>
  </si>
  <si>
    <t>Gestión para la construcción del Proyecto "Centro de talento Creativo".</t>
  </si>
  <si>
    <t>Acompañamiento al cumplimiento de las metas establecidas para el Complejo Hospitalario San Juan de Dios.</t>
  </si>
  <si>
    <t>Desarrollo de Proyectos.</t>
  </si>
  <si>
    <t>Mesas de trabajo con actores involucrados para la definición de estrategias a aplicar en el proyecto.
Contar con los conceptos jurídicos y contractuales requeridos para viabilizar la gestión del proceso de selección.</t>
  </si>
  <si>
    <t>Realizar el seguimiento a las acciones para el perfeccionamiento del contrato , inicio de la ejecución y seguimiento.</t>
  </si>
  <si>
    <t>Contar con el aval jurídico que habilite el proceso de comercialización de los locales.
Solicitar la actualización de los avalúos comerciales.
Actualizar el plan de comercialización diseñado para el proyecto</t>
  </si>
  <si>
    <t>Realizar un diagnostico que permita definir el estado actual de cada uno de los predios.
Contar con los conceptos jurídicos, técnicos y financieros que den línea o viabilidad a las alternativas propuestas.
Realizar las modificaciones a los contratos fiduciarios cuando haya lugar.</t>
  </si>
  <si>
    <t>Optimizar los proceso y procedimientos relacionados con la gestión fiduciaria realizada por la Subgerencia.</t>
  </si>
  <si>
    <t>Diseñar y ejecutar el plan de acción para realizar y optimizar la gestión fiduciaria.</t>
  </si>
  <si>
    <t>Realizar modelaciones financieras y económicas de los proyectos solicitados.</t>
  </si>
  <si>
    <t>Realizar las valoraciones territoriales integrales requeridas para los predios del inventario de la empresa a los que no se les ha definido esquema de negocio.</t>
  </si>
  <si>
    <t>Realizar las valoraciones territoriales integrales requeridas para identificar oportunidades de negocios inmobiliarios.</t>
  </si>
  <si>
    <t>Realizar seguimiento continuo al proceso constructivo del proyecto.</t>
  </si>
  <si>
    <t xml:space="preserve">
Realizar seguimiento continuo al proceso comercial y de trámites de los proyectos de vivienda.</t>
  </si>
  <si>
    <t>Continuar con la gestión para la obtención de la información correspondiente a los hogares inscritos ante la Secretaría Distrital del Hábitat, para su envío al Fideicomitente Constructor encargado de la comercialización, escrituración, entrega y registro de las unidades habitacionales de los proyecto La Colmena, Bosa 601, Victoria y Usme 1 Etapa 1.</t>
  </si>
  <si>
    <t>Continuar con el seguimiento al cumplimiento de las actividades incluidas dentro de la ruta crítica diseñada por la Gerencia del Proyecto.</t>
  </si>
  <si>
    <t>Coordinación interinstitucional para la comercialización de los locales.</t>
  </si>
  <si>
    <t>Acciones y gestiones necesarias para la cesión de posición fiduciaria.</t>
  </si>
  <si>
    <t>Contar con los documentos contractuales y precontractuales para la contratación de una estructuración bajo la modalidad de APP para el Proyecto Bronx Distrito Creativo.</t>
  </si>
  <si>
    <t>Radicar solicitud de autorización para intervención de obras de primeros auxilios y mejoras locativas ante Ministerio de Cultura.</t>
  </si>
  <si>
    <t>Radicar ante Ministerio de Cultura la solicitud de autorización para intervención a cubiertas de los edificios priorizados.</t>
  </si>
  <si>
    <t>Radicar solicitud de autorización para la intervención integral de los pabellones ante Ministerio de Cultura.</t>
  </si>
  <si>
    <t>Elaborar documentos técnicos requeridos para la contratación de Proyecto patrimonial integral para los edificios priorizados.</t>
  </si>
  <si>
    <t>Gestionar la adquisición predial de la fase 1 en un 100%. San Bernardo.</t>
  </si>
  <si>
    <t>Gestionar la adquisición predial de la fase 2 en un 100%. San Bernardo.</t>
  </si>
  <si>
    <t>Realizar los estudios previos requeridos en el marco de la gestión del suelo de los proyectos priorizados por la empresa.</t>
  </si>
  <si>
    <t>Generar espacios de participación, información y divulgación con la comunidad de borde para la apropiación del territorio.</t>
  </si>
  <si>
    <t>Realizar actividades de acompañamiento y seguimiento a la formulación e implementación del plan de manejo social en obra en los proyectos priorizados por la Empresa.</t>
  </si>
  <si>
    <t>Generar espacios de participación, información y divulgación con la comunidad en los proyectos que la empresa priorice.</t>
  </si>
  <si>
    <t>Fortalecer los lineamientos y políticas de atención al ciudadano.</t>
  </si>
  <si>
    <t>Atender y administrar los canales de atención a la ciudadanía, a los beneficiarios de los proyectos y a la comunidad en general.</t>
  </si>
  <si>
    <t>Diseño e implementación de una (1) estrategia integral de comunicación.</t>
  </si>
  <si>
    <t>Implementar una estrategia integral de comunicación externa.</t>
  </si>
  <si>
    <t>Diseño e implementación de una (1) estrategia integral de comunicación,</t>
  </si>
  <si>
    <t>Implementar una estrategia integral de comunicación interna.</t>
  </si>
  <si>
    <t>Estructuración del Gobierno Corporativo.</t>
  </si>
  <si>
    <t>Fortalecimiento de la gestión financiera de la Empresa.</t>
  </si>
  <si>
    <t>Estrategia de modernización de los sistemas de información tecnológicos de la Empresa.</t>
  </si>
  <si>
    <t>Ejecutar Fase II de la Implementación del Sistema de Información SGDA para la Empresa.</t>
  </si>
  <si>
    <t>Iniciar Fase I ejecución del Plan de Trabajo definido para el proceso del Sistema de Información que incluye planeación y levantamiento de información en el marco del Contrato 354-2020.</t>
  </si>
  <si>
    <t>Desarrollar planes y estrategias de fortalecimiento del talento humano.</t>
  </si>
  <si>
    <t>Ejecutar el Plan Estratégico del Talento Humano.</t>
  </si>
  <si>
    <t>Definir e implementar una herramienta de seguimiento al estado, avance y ejecución de los proyectos misionales de la Empresa, generando alertas para la toma de decisiones y que sirva como base para la herramienta tecnológica definitiva.</t>
  </si>
  <si>
    <t>Obtener la certificación bajo la norma de calidad ISO 9001:2015.</t>
  </si>
  <si>
    <t>Seguimiento a los instrumentos de gestión.</t>
  </si>
  <si>
    <t>Implementar el módulo de planeación JSP7.</t>
  </si>
  <si>
    <t>Mitigación del daño antijurídico.</t>
  </si>
  <si>
    <t>ejecución de Proyectos.</t>
  </si>
  <si>
    <t>Subgerencia de Gestión Inmobiliaria / Director (a) Comercial / Gerencia de Vivienda.</t>
  </si>
  <si>
    <t>Subgerencia de Gestión Inmobiliaria. / Gerencia Estructuración</t>
  </si>
  <si>
    <t>Documento de conveniencia o documentos precontractuales presentados</t>
  </si>
  <si>
    <t>(Nº Ficha de análisis territorial integral / 
Nº Predios sujetos de valoración del inventario)x 100</t>
  </si>
  <si>
    <t>Ficha de análisis territorial integral de las oportunidades inmobiliarias identificadas elaboradas</t>
  </si>
  <si>
    <t>(Nº. Repartos para DTS realizados
/
Nº. Proyectos priorizados ) X 100%</t>
  </si>
  <si>
    <t>Continuar con la gestiones de seguimiento a los informes de interventoría que dan cuenta del avance en el proceso constructivo y de trámites de la Etapa 2 del proyecto Usme 1. en los comités.</t>
  </si>
  <si>
    <t>Definir estrategia de comercialización de locales de Plaza de La Hoja.</t>
  </si>
  <si>
    <t>Documento de estratégico elaborado.</t>
  </si>
  <si>
    <t>Nº. de Implementaciones y análisis de impacto desarrollados.</t>
  </si>
  <si>
    <t>Seguimiento a Instrumentos de planeación consolidados (P. Acción y P. Contratación)</t>
  </si>
  <si>
    <t>Finalizar gestión predial. Voto Nacional - Centro para el talento creativo.</t>
  </si>
  <si>
    <t>Elaborar perfiles preliminares de los proyectos de desarrollo y renovación urbana.</t>
  </si>
  <si>
    <t>Subgerente de Gestión Inmobiliaria / Coordinador (a) Banco Inmobiliario</t>
  </si>
  <si>
    <t>Coordinador Juntos Construimos.</t>
  </si>
  <si>
    <t>Terminar el proceso de contratación e iniciar la ejecución de las obras complementarias del Parque 5 en la Ciudadela El Porvenir necesarias para gestionar las entregas de este proyecto.</t>
  </si>
  <si>
    <t>Adelantar las acciones de coordinación interinstitucional necesarias para la ejecución del proyecto Centro Recreo Deportivo y Cultural - San Bernardo de acuerdo con los convenios interadministrativo suscritos.</t>
  </si>
  <si>
    <t>Definir la conveniencia y generar los documentos precontractuales para un proceso de selección para contratar un estructurador externo para la definición del proyecto a desarrollarse en la manzana 10 y 22.</t>
  </si>
  <si>
    <t>Suscribir y ejecutar un contrato de explotación temporal de las manzanas 10 y 22.</t>
  </si>
  <si>
    <t>Comercializar : Villa Javier, Cruces y Locales Victoria Parque residencial.</t>
  </si>
  <si>
    <t>Culminar el proceso de escrituración a favor de terceros en el marco de la ejecución de los convenios interadministrativos suscritos. (Voto Nacional, San Bernardo, Hacienda El Carmen.)</t>
  </si>
  <si>
    <t>Realizar la restitución de los valores disponibles a ser legalizados en el marco del desarrollo de los convenios.</t>
  </si>
  <si>
    <t xml:space="preserve"> Formulación del instrumento de planeamiento con un avance del 30 %.</t>
  </si>
  <si>
    <t>(Nº de Liquidaciones gestionadas./ Nº. de solicitudes de liquidaciones radicadas)x 100</t>
  </si>
  <si>
    <t>(Nº de acompañamientos efectivos /
No. de solicitudes de acompañamiento recibidas)x 100</t>
  </si>
  <si>
    <t>Ejecución del cronograma definido.</t>
  </si>
  <si>
    <t>(Actividades del plan de acción ejecutadas / Actividades Programadas)x 100</t>
  </si>
  <si>
    <t>Subgerente Jurídica</t>
  </si>
  <si>
    <t>Subgerencia de Gestión Inmobiliaria / Gerencia de Vivienda.</t>
  </si>
  <si>
    <t xml:space="preserve">Gestionar proyectos de desarrollo y renovación urbana aplicando los principios de la revitalización, para contribuir a la reactivación económica, el reverdecimiento de la ciudad, la mezcla de usos y de categorías socioeconómicas en el territorio y la consolidación de las identidades locales, promoviendo la participación de los habitantes y empresarios de la ciudad. </t>
  </si>
  <si>
    <t>Elaborar el diagnóstico detallado y la estructuración del proceso de formulación y/o gestión de los proyectos de desarrollo y renovación urbana.</t>
  </si>
  <si>
    <t xml:space="preserve">Gestionar (5) proyectos integrales de desarrollo, revitalización o renovación buscando promover la permanencia y calidad de vida de los pobladores y moradores originales así como los nuevos
</t>
  </si>
  <si>
    <t>Formular y gestionar proyectos integrales de desarrollo y renovación urbana buscando, a través de la implementación de planes de participación ciudadana, promover la permanencia y la calidad de vida de los pobladores y moradores originales, así como de los nuevos.</t>
  </si>
  <si>
    <t xml:space="preserve">Promover la sostenibilidad económica de la empresa y su posicionamiento en el mercado, a través de la estructuración y comercialización de proyectos, el desarrollo inmobiliario, la gestión institucional e interinstitucional y la prestación de servicios urbanos, generando alianzas estratégicas con actores públicos y privados. </t>
  </si>
  <si>
    <t>Realizar la gestión institucional e interinstitucional para el desarrollo, ejecución y entrega de proyectos inmobiliarios.</t>
  </si>
  <si>
    <t>Desarrollar el 100 % de obras de urbanismo y construcción, así como las obras de mantenimiento de los predios y proyectos de la ERU.</t>
  </si>
  <si>
    <t>El Porvenir</t>
  </si>
  <si>
    <t xml:space="preserve">Gestionar el modelo jurídico administrativo del Complejo Hospitalario San Juan de Dios y avanzar en la ejecución de las actividades de las fases 0 y 1, en cumplimiento del Plan Especial de Manejo y Protección y los fallos No. 00319-2007 y 00043-2009
</t>
  </si>
  <si>
    <t>Realizar el 100% de los estudios y diseños que se prioricen para conservar, recuperar, transformar o actualizar las zonas o edificaciones del complejo.</t>
  </si>
  <si>
    <t>Realizar 100 % de las acciones de seguimiento y coordinación institucional e Interinstitucional previstos en los cronogramas de los proyectos en desarrollo y priorizados por la empresa</t>
  </si>
  <si>
    <t>Diseñar e implementar estrategias para el posicionamiento de la empresa y para la comercialización de activos inmobiliarios, proyectos y el portafolio de servicios.</t>
  </si>
  <si>
    <t>Gestionar la movilización o transferencia de predios en función de la misionalidad y propósitos de la empresa.</t>
  </si>
  <si>
    <t>Optimizar la gestión fiduciaria para facilitar la gestión y desarrollo de proyectos.</t>
  </si>
  <si>
    <t>Ejecutar el 100% del plan de acción para realizar y optimizar la gestión fiduciaria asociada a la gestión y desarrollo de proyectos ERU</t>
  </si>
  <si>
    <t>Formular, implementar y consolidar la función de banco inmobiliario, como instrumento para la habilitación jurídica, técnica y económica de suelo para proyectos de desarrollo y renovación urbana, buscando reducir el déficit de vivienda VIS y VIP y de empleos formales y garantizando la ocupación ordenada y sostenible de los territorios.</t>
  </si>
  <si>
    <t xml:space="preserve">Adelantar la prospectiva territorial de la ciudad y de la región para identificar y priorizar las áreas de intervención, definiendo criterios estratégicos sobre las inversiones en suelo a emprender por la empresa. </t>
  </si>
  <si>
    <t>Realizar el 100% de las obras que se prioricen para conservar, recuperar, transformar o actualizar las zonas o edificaciones del complejo</t>
  </si>
  <si>
    <t>Promover la sostenibilidad económica de la empresa y su posicionamiento en el mercado, a través de la estructuración y comercialización de proyectos, el desarrollo inmobiliario, la gestión institucional e interinstitucional y la prestación de servicios urbanos, generando alianzas estratégicas con actores públicos y privados.</t>
  </si>
  <si>
    <t>Gestionar suelo mediante los diferentes instrumentos y mecanismos de planificación urbana para la ejecución de proyectos de desarrollo y renovación urbana, así como mejorar áreas centrales o consolidadas que permitan reducir problemas urbanos.</t>
  </si>
  <si>
    <t>Habilitar suelo mediante procesos de adquisición predial por motivos de utilidad pública e interés social y realizar la transferencia de los bienes inmuebles a los patrimonios autónomos, así como llevar a cabo el plan de gestión social y la política de protección a moradores, para la ejecución de proyectos de desarrollo y renovación urbana.</t>
  </si>
  <si>
    <t>Habilitar 2.80 Hectáreas de suelo para la realización de proyectos de desarrollo, revitalización o renovación urbana mediante la adquisición predial por motivos de utilidad pública e interés social, la trasferencia de los bienes inmuebles a los patrimonios autónomos y la ejecución del plan de gestión social</t>
  </si>
  <si>
    <t>Todas las zonas priorizadas</t>
  </si>
  <si>
    <t>Gestionar los actos administrativos de los anuncios de proyecto, así como la expedición de las declaratorias de motivos de utilidad pública e interés social y condiciones de urgencia de los proyectos de desarrollo y renovación urbana que adelante la empresa.</t>
  </si>
  <si>
    <t>Gestionar 100 % de la expedición de los actos administrativos de anuncio de proyecto, las declaratorias de utilidad pública y condiciones de urgencia de los proyectos a cargo de la Empresa de Renovación y Desarrollo Urbano de Bogotá D.C para adelantar la gestión del suelo en el marco del Decreto Ley 1421 de 1993; la Ley 9a de 1989 y los artículos 58, 64 y 65 de la Ley 388 de 1997 en concordancia con lo dispuesto en el Acuerdo 15 de 1999 del Concejo de Bogotá</t>
  </si>
  <si>
    <t>Adelantar la elaboración de estudios previos de gestión de suelo que incluye identificación de titulares de bienes inmuebles, censo poblacional, diagnóstico socioeconómico, plan de gestión social, evaluación de impactos, saneamiento técnico y predial y los estudios para vinculación de propietarios.</t>
  </si>
  <si>
    <t>Realizar 100 % de los estudios previos de gestión de suelo, que incluye identificación de titulares de bienes inmuebles, censo poblacional y diagnóstico socio económico, evaluación y formulación del Plan de Gestión Social, así como el desarrollo de los procesos de saneamiento técnico y predial y los estudios para vinculación de propietarios</t>
  </si>
  <si>
    <t xml:space="preserve">Promover la participación y el diálogo social en los lugares de intervención de la Empresa de Renovación y Desarrollo Urbano de Bogotá, D.C., garantizando a la población la materialización del derecho a la ciudad en relación con el espacio que usa y ocupa, facilitando la apropiación y construcción social del territorio. </t>
  </si>
  <si>
    <t>Fomentar la participación social en los procesos de gestión del suelo en cumplimiento de los lineamientos de participación y protección a moradores.</t>
  </si>
  <si>
    <t>Promover escenarios para la inclusión de las comunidades y sus organizaciones en las diferentes etapas de estructuración de los proyectos priorizados por la empresa.</t>
  </si>
  <si>
    <t>Fortalecer la gestión institucional y el modelo de gestión de la ERU</t>
  </si>
  <si>
    <t>Implementar una estrategia integral de comunicación interna y externa, como un elemento fundamental para garantizar la transparencia y el acceso a la información pública, que impacte positivamente la percepción de la presencia institucional en la ciudad y que aporte en la construcción de la cultura y el clima organizacional de la empresa.</t>
  </si>
  <si>
    <t xml:space="preserve">Diseñar e implementar 1 Estrategia de comunicaciones interna y externa de la Empresa
</t>
  </si>
  <si>
    <t>Facilitar la divulgación y apropiación de los proyectos, mediante el diseño e implementación de planes de comunicación en el territorio, que se articulen con el proceso de estructuración de proyectos de la empresa.</t>
  </si>
  <si>
    <t>Evaluar, diseñar e implementar la estructura de gobernanza de la empresa que fortalezca la gestión pública y el desempeño institucional.</t>
  </si>
  <si>
    <t>Ejecutar 100 % del plan de trabajo de gobernanza corporativa, según resultados
del documento de evaluación - diagnóstico</t>
  </si>
  <si>
    <t>Fortalecer 100 % la capacidad misional y de apoyo de la empresa a través de un recurso humano apto</t>
  </si>
  <si>
    <t>Realizar el diagnóstico, diseño, implementación y puesta en marcha de un sistema de información integral que optimice los diferentes procesos que ejecuta la empresa.</t>
  </si>
  <si>
    <t>Ejecutar 100 % de los planes anuales de gestión estratégica del talento humano,
temas relacionados con la promoción y prevención de la salud, identificación,
evaluación y control de riesgos laborales y mejora continua en la implementación
del Sistema de Gestión de Seguridad y Salud en el Trabajo (SGSST) y bienestar</t>
  </si>
  <si>
    <t>Desarrollar e implementar la totalidad de las dimensiones operativas del MIPG al interior de la empresa.</t>
  </si>
  <si>
    <t>Ejecutar 100 % del Plan de acción anual para la implementación de sistemas de gestión y de desempeño institucional en el marco del Modelo Integrado de Planeación y Gestión - MIPG y otros instrumentos de certificación de calidad</t>
  </si>
  <si>
    <t>Efectuar el seguimiento a las políticas de prevención de daño antijurídico aprobadas por el comité de defensa judicial, conciliación y repetición.</t>
  </si>
  <si>
    <t>Venta de servicios de gestión de suelo</t>
  </si>
  <si>
    <t>Realizar una convocatoria en el marco de la política pública de servicio al ciudadano atendidas para cualificar equipos de trabajo.</t>
  </si>
  <si>
    <t>Fortalecimiento Institucional</t>
  </si>
  <si>
    <t>Implementar 2 sistemas de información según identificación de requerimientos, para un sistema de información Integral y un Sistema SGDA</t>
  </si>
  <si>
    <t>Adopción de políticas de prevención el daño antijurídico.</t>
  </si>
  <si>
    <t>Nº de comités de conciliación realizados / Nº de comités de conciliación solicitados )x 100</t>
  </si>
  <si>
    <r>
      <t>Comercializar los locales del Proyecto</t>
    </r>
    <r>
      <rPr>
        <b/>
        <sz val="12"/>
        <rFont val="Arial"/>
        <family val="2"/>
      </rPr>
      <t xml:space="preserve"> La Colmena</t>
    </r>
    <r>
      <rPr>
        <sz val="12"/>
        <rFont val="Arial"/>
        <family val="2"/>
      </rPr>
      <t>.</t>
    </r>
  </si>
  <si>
    <r>
      <rPr>
        <sz val="12"/>
        <color theme="1"/>
        <rFont val="Arial"/>
        <family val="2"/>
      </rPr>
      <t>Fomentar la participación incidente de la ciudadanía en los proyectos de la Empresa.</t>
    </r>
    <r>
      <rPr>
        <sz val="12"/>
        <rFont val="Arial"/>
        <family val="2"/>
      </rPr>
      <t xml:space="preserve">
</t>
    </r>
  </si>
  <si>
    <t>Seguimiento a las políticas de prevención de daño antijurídico aprobadas.</t>
  </si>
  <si>
    <t>Todas las Zonas</t>
  </si>
  <si>
    <t>Mantener 100 % de los predios administrados (vigilancia impuestos, el mantenimiento y los servicios públicos)</t>
  </si>
  <si>
    <t>Determinar las actividades relacionadas con la administración, a ser incluidas en el plan
Coordinar con la Dirección de Predios y las Fiduciarias, el flujo de información que garantice la actualización del inventario de predios</t>
  </si>
  <si>
    <t>Diseñar y ejecutar el plan de acción para mantener el 100% de los predios administrados y a paz y salvo por todo concepto</t>
  </si>
  <si>
    <t>Actividades ejecutadas / Actividades programadas en el plan de acción</t>
  </si>
  <si>
    <t>Adelantar las gestiones para la contratación del equipo que realizará la supervisión a la implementación del PEMP</t>
  </si>
  <si>
    <t>Contratos firmados (asesor jurídico, asesor patrimonial y asesor técnico.)</t>
  </si>
  <si>
    <t>Estrategia definida e implementada.</t>
  </si>
  <si>
    <t>PLAN DE ACCIÓN INSTITUCIONAL 2021</t>
  </si>
  <si>
    <t xml:space="preserve"># de diagnósticos realizados / # solicitudes </t>
  </si>
  <si>
    <t>Atención al Ciudadano.</t>
  </si>
  <si>
    <t>Realizar avances en la modificación del Plan Parcial Estación Metro 26. (Radicación ante SDP)</t>
  </si>
  <si>
    <t>Avanzar en la formulación del instrumento de planeamiento.</t>
  </si>
  <si>
    <t>Avanzar en el proceso de modificación de la formulación del Plan Parcial Tres Quebradas. (Sujeto a disponibilidad de recursos y a lineamiento de la Gerencia.)</t>
  </si>
  <si>
    <t>Realizar las gestiones para la contratación de los estudios y diseños y la interventoría para el Módulo Creativo 1, y realizar la supervisión de su ejecución de acuerdo con los cronogramas previstos.</t>
  </si>
  <si>
    <t>Contar con los documentos precontractuales y contractuales para la selección del ejecutor del proyecto a desarrollarse en las manzanas 10 y 22.</t>
  </si>
  <si>
    <t>(Acciones realizadas /
Acciones programadas en el plan de comercialización para La Colmena) x 100</t>
  </si>
  <si>
    <t>Elaborar las minutas para la escrituración de los predios pendientes que se encuentran asociados a los convenios.
Hacer seguimiento a la reglamentación del artículo 79 del Acuerdo 761 de 2020 Transferencia de dominio de bienes inmuebles fiscales entre entidades del orden distrital.</t>
  </si>
  <si>
    <t>(Actividades del plan de acción ejecutadas / Actividades Programadas )x 100</t>
  </si>
  <si>
    <t>(Nº. Documentos de viabilidad de negocios inmobiliarios y o esquemas de comercialización.
/
Nº. Predios del inventario valorados territorialmente.) X 100%</t>
  </si>
  <si>
    <t xml:space="preserve">Desarrollar las actividades de gestión necesarias para la modificación, ajuste y aprobación de estudios, diseños, autorizaciones o licencias para el desarrollo de obras de urbanismo en el marco de las obligaciones de la Empresa en los contratos fiduciarios suscritos.
Desarrollar las actividades de gestión necesarias para la construcción o entrega de obras de infraestructura pública y zonas de cesión en el marco de las obligaciones de la Empresa en los contratos fiduciarios suscritos.
Participar en los comités fiduciarios en el marco de las obligaciones de la Empresa. </t>
  </si>
  <si>
    <t>Desarrollar las actividades de gestión necesarias para la modificación, ajuste y aprobación de estudios, diseños, autorizaciones o licencias para el desarrollo de obras de urbanismo en el marco de las obligaciones de la Empresa en los contratos fiduciarios suscritos.
Desarrollar las actividades de gestión necesarias para la construcción o entrega de obras de infraestructura pública y zonas de cesión en el marco de las obligaciones de la Empresa en los contratos fiduciarios suscritos.
Participar en los comités fiduciarios en el marco de las obligaciones de la Empresa.</t>
  </si>
  <si>
    <t>Subgerencia de Gestión Inmobiliaria. / Director (a) Comercial.</t>
  </si>
  <si>
    <t>Contar con los documentos precontractuales y contractuales para la cesión de la posición contractual de los contratos fiduciarios vigentes.</t>
  </si>
  <si>
    <t>Subgerente de Gestión Inmobiliaria / Coordinador Fiducias.</t>
  </si>
  <si>
    <t>Documentos precontractuales y contractuales publicados</t>
  </si>
  <si>
    <t>Ejecutar el estudio de vulnerabilidad y reforzamiento estructural de los edificios San Lucas, San Roque, Paulina Ponce.</t>
  </si>
  <si>
    <t>Gestionar suelo de 2,8 Hectáreas de desarrollo, revitalización o renovación Urbana</t>
  </si>
  <si>
    <t>(Nº. insumos de elaborados / Nº de insumos requeridas) x 100</t>
  </si>
  <si>
    <t>(Nº. de solicitudes atendidas / Nº. solicitudes radicadas) x 100</t>
  </si>
  <si>
    <t>Apoyar la implementación de la estrategia juntos construimos en los proyectos que priorice la Empresa.</t>
  </si>
  <si>
    <t>Realizar actividades de acompañamiento y seguimiento a los estudios previos y a la formulación e implementación del plan de gestión social en la adquisición predial en los proyectos priorizados por la Empresa.</t>
  </si>
  <si>
    <t>Desarrollar acciones en el marco de la política pública de servicio al ciudadano decreto 197 de 2014 para cualificar equipos de trabajo.</t>
  </si>
  <si>
    <t>Desarrollar estrategias metodológicas de participación ciudadana asociadas a los proyectos que requiera la ERU.</t>
  </si>
  <si>
    <t xml:space="preserve"> Implementar el plan Estratégico y proponer la estructura de gobierno corporativo de la Empresa, en el marco del Contrato 360 de 2020.</t>
  </si>
  <si>
    <t>Documento de Plan de Trabajo 
Peso porcentual actividad 1 del 25%
Documentos entregables: 
* Fase de Diagnóstico
*Formulación del Plan Estratégico
*Propuesta de Estructura de Gobierno Corporativo
*Propuesta de Implementación 
Peso porcentual actividad 2 del 75%</t>
  </si>
  <si>
    <t>Ejecutar el 100% de las actividades encaminadas a fortalecer la gestión financiera de la Empresa.</t>
  </si>
  <si>
    <t>* Plan de Trabajo definido (Corresponde al 20% de la actividad)
* Plan de Trabajo ejecutado (Corresponde al 80% de la actividad)</t>
  </si>
  <si>
    <t>* Ejecución plan de trabajo definido de manera conjunta con la SGC. (Corresponde al 50% del cumplimiento de la actividad.)
* Informes seguimiento ejecución plan de trabajo. (Corresponde al 50% del cumplimiento de la actividad.)</t>
  </si>
  <si>
    <t>* Informes sobre la ejecución de actividades para el alistamiento del sistema integrado de gestión de la Empresa conforme a lo establecido en el plan de trabajo. (Corresponde al 90% del cumplimiento de la actividad.)
* Participación en la auditoría de certificación. (Corresponde al 10% del cumplimiento de la actividad.)</t>
  </si>
  <si>
    <t>Efectuar el seguimiento a los diferentes instrumentos de planeación.</t>
  </si>
  <si>
    <t>Implementación Plan de Adecuación y sostenibilidad 2021</t>
  </si>
  <si>
    <t xml:space="preserve"> Plan de adecuación y sostenibilidad aprobado por el Comité Institucional de gestión y desempeño. (Corresponde al 20% de la actividad.)
 Informes trimestrales de seguimiento al avance del plan de adecuación y sostenibilidad 2021 elaborados.(Corresponde al 80% de la actividad)</t>
  </si>
  <si>
    <t>(No. De Comités a los que Asistió la OCI en el trimestre/ No. De Comités a los que fue Convocada en el trimestre) X 100
(Eventos (Reunión y/o Comunicación) de Asesoría realizados en el trimestre/ Eventos (Reunión y/o Comunicación) de Asesoría a que Fueron solicitados en el trimestre) X 100</t>
  </si>
  <si>
    <t>Realizar los seguimientos e informes respectivos dando cumplimiento al Plan Anual de Auditoría.</t>
  </si>
  <si>
    <t>(Nº de seguimientos y evaluaciones realizadas al Mapa de Riesgos/ Nº seguimientos programados en el Plan Anual de Auditorias en año (riesgos)) X 100</t>
  </si>
  <si>
    <t>Apoyar el seguimiento de la integralidad, coherencia y oportunidad de la respuesta de los requerimientos y/o derechos de petición de los entes de control</t>
  </si>
  <si>
    <t>Nº. de políticas del daño antijurídico aprobadas / Nº. de políticas del daño antijurídico propuestas )x 100</t>
  </si>
  <si>
    <t>Adelantar el 100% de la Etapa de Formulación de modificación del Plan Parcial Calle 26 y la Radicación ante SDP.</t>
  </si>
  <si>
    <t>Realizar la gestión administrativa, las obras y la comercialización de los predios y proyectos de la ERU</t>
  </si>
  <si>
    <t>Contar con los conceptos jurídicos y contractuales requeridos para viabilizar la gestión del proceso de selección.
Realizar continuo seguimiento al proceso de contraste de documentos contractuales.</t>
  </si>
  <si>
    <t>Estructurar 1 modelo jurídico administrativo del CHSJD según lo establecido en el Plan Especial de Manejo y Protección PEMP.</t>
  </si>
  <si>
    <t>Robustecer el quipo de trabajo del Ente Gestor transitorio - Gerencia del Proyecto - para conformar un equipo interdisciplinario para la supervisión de implementación del PEMP.</t>
  </si>
  <si>
    <t>Realizar los diagnósticos prediales solicitados por la Subgerencia de Gestión Inmobiliaria y Subgerencia de Gestión Urbana</t>
  </si>
  <si>
    <t>Realizar políticas de prevención del daño antijurídico.</t>
  </si>
  <si>
    <t>(Nº de  respuestas brindadas /Nº. requerimientos judiciales )x 100</t>
  </si>
  <si>
    <t xml:space="preserve">Dos (2) documentos de perfiles preliminares elaborados. (Corredores registran y Calle 24) </t>
  </si>
  <si>
    <t>Gestionar 5 instrumentos/proyectos de desarrollo, revitalización y/o renovación urbana, buscando promover la permanencia y calidad de vida de los pobladores y moradores originales, así como los nuevos.</t>
  </si>
  <si>
    <t>Gestionar (5) proyectos integrales de desarrollo, revitalización o renovación buscando promover la permanencia y calidad de vida de los pobladores y moradores originales así como los nuevos</t>
  </si>
  <si>
    <t>Elaborar 5 perfiles preliminares para la ejecución de proyectos de desarrollo, revitalización y/o renovación urbana en las áreas identificados con potencial para el desarrollo de proyectos.</t>
  </si>
  <si>
    <t>Gestionar el modelo jurídico administrativo del Complejo Hospitalario San Juan de Dios y avanzar en la ejecución de las actividades de las fases 0 y 1, en cumplimiento del Plan Especial de Manejo y Protección y los fallos No. 00319-2007 y 00043-2009</t>
  </si>
  <si>
    <t xml:space="preserve"> Avanzar en la formulación del instrumento de planeamiento, asociada al área de Corredores Regiotram.</t>
  </si>
  <si>
    <t>Realizar el acompañamiento y seguimiento integral a los componentes técnico, predial, financiero y demás necesarios para la ejecución de los proyectos de las primeras 3 etapas del VOTO NACIONAL, de acuerdo con los cronogramas previstos.</t>
  </si>
  <si>
    <t>Comercializar 100 % de predios disponibles para la movilización y proyectos desarrollados</t>
  </si>
  <si>
    <t>Facultar a los fideicomisos para realizar las acciones requeridas para la comercialización.
Definir el mecanismo jurídico para el ofrecimiento de los inmuebles que se encuentran en los fideicomisos y adelantar los procesos correspondientes.
Adelantar las gestiones para ofrecimiento de los predios a CISA y evaluar las ofertas que presente.</t>
  </si>
  <si>
    <t>Realizar 100 % del seguimiento al PEMP del Complejo Hospitalario San Juan de Dios</t>
  </si>
  <si>
    <t>Realizar 100 % de los diagnósticos prediales y sociales para los proyectos priorizados en la fase de formulación y/o estructuración de proyectos</t>
  </si>
  <si>
    <t>Ejecutar la gestión predial de los contratos con terceros concurrentes suscritos por la Empresa.</t>
  </si>
  <si>
    <t>Finalizar la ejecución del Plan de Gestión Social de la población que usa y/o ocupa los inmuebles requeridos para el desarrollo de la primera etapa del Proyecto San Bernardo.</t>
  </si>
  <si>
    <t>Diseñar e implementar 1 Estrategia de comunicaciones interna y externa de la Empresa</t>
  </si>
  <si>
    <t>Actualizar 100 % de la Infraestructura tecnológica de la empresa</t>
  </si>
  <si>
    <t>Formulación del instrumento de planeamiento, en un avance del 80%.</t>
  </si>
  <si>
    <t>(Nº de Acciones ejecutadas / Nº de acciones programadas) x 100</t>
  </si>
  <si>
    <t>(Nº de Acciones ejecutadas / Nº de acciones programadas) X 100</t>
  </si>
  <si>
    <t>En esa sección se debe escribir la fecha en la cual se espera finalizar la actividad propuesta. El formato a utilizar es dd/mm/aaaa.</t>
  </si>
  <si>
    <t>En esta sección se debe escribir el cargo o cargos de los responsables de ejecutar las actividades. Este responsable corresponde al dueño del proceso.</t>
  </si>
  <si>
    <t>Comité Institucional de Gestión y Desempeño.
Enero 27 de 2021</t>
  </si>
  <si>
    <t xml:space="preserve"> </t>
  </si>
  <si>
    <t>Se realizó el analisis de la documentación técnica requerida para solicitar la autorización ante el Ministerio de Cultura, encontrando que se requiere contar con insumos técnicos de soporte adicionales, de conformidad con el cambio normativo del Decreto 2358. Para ello, la SGDP requirió suscribir una modificación al contrato 044 la cual se encuentra en proceso de suscripción. 
Por este motivo, se proyecta la fecha de cumplimiento de esta actividad para 30 de septiembre de 2021.</t>
  </si>
  <si>
    <t>Se realizó el analisis de la documentación técnica requerida para solicitar la autorización ante el Ministerio de Cultura, encontrando que se requiere contar con insumos técnicos de soporte adicionales, de conformidad con el cambio normativo del Decreto 2358. Para ello, la SGDP requirió suscribir una modificación al contrato 044 la cual se encuentra en proceso de suscripción. 
Por este motivo, se proyecta la fecha de cumplimiento de esta actividad para 30 de noviembre de 2021.</t>
  </si>
  <si>
    <t>Se realizó el analisis de la documentación técnica requerida para solicitar la autorización ante el Ministerio de Cultura, encontrando que se requiere contar con insumos técnicos de soporte adicionales, de conformidad con el cambio normativo del Decreto 2358. Para ello, la SGDP requirió suscribir una modificación al contrato 044 la cual se encuentra en proceso de suscripción. 
Por este motivo, se proyecta la fecha de cumplimiento de esta actividad para 30 de diciembre de 2021.</t>
  </si>
  <si>
    <t>Se cuenta con la totalidad de estudios de vulnerabilidad culminados, estando pendiente la formalización de la aprobación de la interventoría para algunos de estos productos</t>
  </si>
  <si>
    <t>Se elaboró y se envió las cartas de invitación a cotizar, con la predefinición de alcance, con el fin de realizar un sondeo de mercado.</t>
  </si>
  <si>
    <t>Se firmó el contrato 044-2021 de comodato con la subred centro oriente y el 26 de febrero 2021 se realizó la entrega formal del polígono y se suscribió el acta respectiva.</t>
  </si>
  <si>
    <t>Se suscribieron contratos de prestación de servicios profesionales que brinden apoyo al seguimiento del PEMP, en el área patrimonial (arquitecto especialista en patrimonio) y técnica (Ingeniería civil), quedando pendientes los asesores jurídico y técnico-ambiental.</t>
  </si>
  <si>
    <t>Para el desarrollo de la implementación de estrategias de comunicación externa, se adelantaron las siguientes acciones: 
•	Acciones de Free Press: Durante la vigencia 2021 se ha realizado una importante labor de free press, para dar a conocer los proyectos y el estado de estos, así como, resaltar la labor de la Empresa en términos de Renovación, Revitalización y Desarrollo Urbano. Dicha labor dio ha dado como resultado una cobertura de una noticia a través de diferentes medios de radio, prensa escrita, portales digitales y televisión, correspondiente a un Especial Bronx: la apuesta arquitectónica para cambiar la imagen del lugar. (https://www.rtvcnoticias.com/bronx-asi-luce-despues-intervencion?amp=1
•	Comunicados: Durante la vigencia 2021 se han realizado un comunicado que fue publicado en nuestra página web, en las redes sociales de la Entidad y/o a través de los medios de comunicación, el cual habló sobre la  visita del Ministerio de Ciencia y el Ministerio de Cultura en el Complejo Hospitalario San Juan de Dios. http://www.eru.gov.co/es/noticias/recibimos-la-visita-del-ministerio-de-ciencia-y-el-ministerio-de-cultura-en-el-complejo
•	Piezas gráficas: Durante la vigencia 2021 se ha realizado el diseño de 232 piezas gráficas.
•	Piezas gráficas impresas: Durante la vigencia 2021 se han realizado 110 impresiones.
•	Diseño de presentaciones externas: Durante la vigencia 2021, se han realizado 7 presentaciones externas.
•	Producción audiovisual para comunicación externa: Durante la vigencia 2021 se han realizado 19 videos.
•	Estrategias redes sociales ERU: Durante la vigencia 2021, se han implementado 8 estrategias para redes sociales.
•	Apoyo a las Estrategias para redes sociales de la Alcaldía: Durante la vigencia 2021, en el marco de las estrategias de comunicaciones para redes sociales diseñadas por la Alcaldía, la ERU ha apoyado e implementado 54 sinergias, dentro de las que se destacan: BogotáEsImparable, #En2021BogotáSeCuida, #AlertaRoja, #LaBasuraNoEsBasura, #DatosResponsables, #Reto2Semanas, ResuelveTuDudaLaVacunaEsSegura, #FestivalCentro, #SomosAgua, #DeInterés, #BogotáVital, #JuntosLimpiamosBogotá, #JuntosNosCuidamos, DosisDeEsperanza, #PasiónPorBogotá, #ALOSur, #NuevaAgendaUrbana, #CorredorVerde, #UnAlcaldePara, #8M, #Cuidadoras, #CuidamosALasQueNosCuidan, #EstímulosCultura2021, #UnAñoSalvandoVidas, #DíaMundialDelReciclador, #UnSueñoQueSeHaceRealidad, #BogotáSeCuida, #EnSemanaSantaNosCuidamos
•	Mediciones redes sociales: Durante la vigencia 2021 se ha realizado 3 informes, con periodicidad mensual con las métricas correspondientes a las siguientes redes sociales de la Entidad y como resultado se tiene en el trimestre: 
	Twitter: se publicaron 919 tuits, tuvo 11.344 visitas, 501 menciones, 337.675 impresiones y registra un total de 16.459 seguidores.
	Facebook: Se hicieron 308 publicaciones, tuvo un alcance de 90.219, impresiones 92.557, total seguidores 12.464.
	Instagram: publicaciones 174, impresiones 54.244, alcance 27.446, total seguidores 3.560.
	YouTube: visualizaciones 12.761, tiempo de visualización (horas) 244.5. Total seguidores 1.420.
•	Página web: Durante la vigencia 2021 se han realizado 3 informes correspondientes al reporte mensual de las estadísticas, métricas y publicaciones realizadas en el sitio web www.eru.gov.co.</t>
  </si>
  <si>
    <t>Para el desarrollo de la implementación de estrategias de comunicación interna se adelantaron las siguientes acciones: Arquitectura y concepto de marca, piezas gráficas, Banners, Mailing, Chat institucional, Wallpapers, pendones, videos, especiales en la ERUNET, para las siguientes campañas: 
1.	¿Cómo percibiste las comunicaciones internas en el 2020?
2.	¿Campaña El Juego del Saber?
3.	Campaña Vacunación sin barreras. 
4.	¡Oye tú! No le salgas ¿Conoces los criterios de oportunidad en las respuesta a los derechos de petición?.
5.	Entrega de viviendas proyecto la colmena
6.	¿Qué es autocontrol?
7.	Campaña Día Internacional de los Derechos de las Mujeres.
8.	Campaña para el cambio de la firma del correo institucional.
9.	Conversatorio “Busca por dentro”.
10.	Conversatorio sobre ambientes labores incluyentes.
11.	Súmate, ¡el plan somos todos!.
Así mismo se divulgaron por los canales internos 34 campañas en coordinación con la Alcaldía Mayor.</t>
  </si>
  <si>
    <t xml:space="preserve">Se elaboró la ruta critica para desarrollar gestiones en el año 2021 que contribuyan al desarrollo urbanístico del proyecto, al igual que se iniciaron los procesos de gestión institucional sobre los temas identificados en la misma. 
Se realizaron comités de seguimiento quincenales, en los cuales, entre otros temas, la Dirección de Predios presentó el balance en la gestión y adquisición predial. 
Se realizaron mesas técnicas con DADEP, la UAECD y la Dirección de Predios para continuar con las gestiones para la incorporación catastral de las vías públicas del plan parcial y la precisión y concertación de áreas con base en el saneamiento predial y la información de las manzanas catastrales. 
La Subgerencia de Gestión Urbana realizó una presentación en la cual explicó al Desarrollador los lineamientos propuestos por la Empresa para incluir el concepto de reverdecer en el diseño urbanístico del plan parcial. 
Se realizó reunión de trabajo con la Empresa de Acueducto y Alcantarillado de Bogotá en donde set rato el tema de la aplicación de la resolución 2133 de 2017, con relación al soporte catastral y urbanístico para el trámite de autorizaciones en el marco de solicitudes de licencias urbanísticas el día 15 de marzo.
Se revisó la propuesta de modificación del Contrato Fiduciario, en el sentido de modificar la fecha de pago de los aportes a cargo del Fideicomitente Desarrollador. </t>
  </si>
  <si>
    <t xml:space="preserve">Se elaboró la ruta critica para desarrollar gestiones en el año 2021 que contribuyan al desarrollo urbanístico del proyecto, al igual que se continuaron los procesos de gestión institucional con apoyo de la SDHT sobre los temas identificados en la ruta critica, particularmente en lo relacionado con el permiso de aprovechamiento forestal radicado en la CAR.
Se realizaron comités de seguimiento quincenales. 
Se realizaron mesas de trabajo con DADEP y la Dirección de Predios referente a la declaratoria de bien público de la Avenida Caracas. Se realizó consulta a diferentes áreas de la Empresa acerca de la posibilidad de realizar un contrato de arrendamiento de la Avenida Usminia.
Se realizó una mesa de trabajo con la Subgerencia de Gestión Urbana para definir las gestiones necesarias para la articulación de la futura Alameda Nuevo Usme con las obras de urbanismo del plan parcial. 
Se obtuvo el permiso de aprovechamiento forestal expedido por la CAR mediante Resolución No. 01217000037 de 12 de marzo de 2021.
Se solicitó concepto a la Subgerencia Jurídica sobre el procedimiento a seguir para que en el marco de las Leyes 2044 de 2020 y 2079 de 2021, el DADEP haga la declaratoria de espacio público de la Avenida Caracas para que esta entidad pueda dar consentimiento para el licenciamiento urbanístico de la etapa 2 de la  UG1.
</t>
  </si>
  <si>
    <t>Esta actividad se realiza de periodicidad semestral por lo que será reportada en el seguimiento del segundo trimestre</t>
  </si>
  <si>
    <t xml:space="preserve">Se asistió por parte de la Oficina de Control interno a 42 actividades donde se requirió la participación de la Oficina de Control interno (Comités - Diferentes Reuniones). </t>
  </si>
  <si>
    <t>Se realizó un seguimiento programado en el trimestre (cumplimiento programado del trimestre 100%, como es una actividad anual el equivalente al cumplimiento es del 33% reportado en la columna de avance). Seguimientos cuatrimestrales.</t>
  </si>
  <si>
    <t>Se realizaron dos seguimientos en el primer trimestre de 2021, para un cumplimiento programado del trimestre  al 100%.
Dado que es una actividad anual, el equivalente de este cumplimiento es del 25% reportado en la columna de avance). Seguimientos Trimestrales</t>
  </si>
  <si>
    <t>En este primer trimestre no se realizaron Politicas de Prevencion del Daño Antijuridico</t>
  </si>
  <si>
    <t xml:space="preserve">De conformidad con la Resolucion 202 de 2020, se han realizado 6 sesiones del Comité de Defensa, Conciliacion y Repeticion </t>
  </si>
  <si>
    <t xml:space="preserve">Las primeras Polituicas de Prevencion del daño antijurdiico se adoptaron en el ultimo trimestre del año 2020, por lo tanto conforme lo determina la normatividad el segumimiento debe realizarse en esa epoca del año, sin embargo frente a la politica de prevencion del daño antijurdiico de derechos de peticion, se han hecho soicalizaciones a traves de la Oficina de Comunicaciones. </t>
  </si>
  <si>
    <t xml:space="preserve">A la fecha se cuenta con 80 procesos judiciales activos y se contestaron 17 tutelas en el primer trimestre contestadas en debida forma con la finalidad de prevenir el daño antijuridico. </t>
  </si>
  <si>
    <t>En el pimer trimestre se han adelantado,las gestiones pertinentes para adelantar la adquisición de la totalidad de los predios, a la fecha se adelanta la adquisición de 2 predios por enajenación voluntaria, las cuales se encuentran en elaboración de las escrituras para poder ser inscritas
A la fecha se han adquirido 88 predios de un total de 90 por adquirir.
Se propone nueva fecha para el cumplimiento del indicador ya que las escrituras de los predios pendientes de inscribir se encuentran en tramite</t>
  </si>
  <si>
    <t>De los 100 predios a dquirir, se han adquirido y gestionao un total de 91 predios, los 9 predios restantes se encuentran en proceso de adquisición
El porcentaje de avance incluye predios intitucionales los cuales no son adquiridos mediante oferta de compra y para los cuales se adelantan gestiones con el IDU y el DADEP</t>
  </si>
  <si>
    <t>De los 240 predios a dquirir, se han adquirido un total de 176 predios, los 61 predios restantes se encuentran en proceso de adquisición</t>
  </si>
  <si>
    <t>Se realizarón las siguientes reuniones:
29/01/2021 Metas de gestión del suelo
19/02/2021 Propuesta hitos y ponderación de actividades para reporte gestión de 2,8 ha
17/03/2021 Predios CSB (Inquietudes)</t>
  </si>
  <si>
    <t>21, 40%</t>
  </si>
  <si>
    <t>Con la Subgerencia de Gestión Corporativa, en cabeza de la oficina TIC, se han desarrollado tres mesas de trabajo con la firma consultora, en las cuales se ha dado a conocer el detalle el funcionamiento del proceso Dirección, Gestión y Seguimiento a Proyectos, liderado por la Subgerencia de Planeación y Administración de proyectos, las reuniones se llevaron a cabo el 1°, el 10 de febrero y el 10 de marzo y se ha entregado la información requerida por la firma a través de la oficina TIC.  Adicionalmente se ha asistido a las presentaciones sobre los sistemas de información misionales OLYMPUS y el utilizado por el IDU, como marco de referencia para los requerimientos que se definirán durante el transcurso de la consultoría.</t>
  </si>
  <si>
    <t>Se han llevado a cabo las actividades previstas en el Plan de trabajo para la mejora, mantenimiento  e  incorporación de requisitos ISO 9001:2015 en el SIG - Versión 2, consistentes en la actualización de documentos, definición de planes, socializaciones, revisión de mapas de riesgos e  indicadores, actualización de caracterizaciones de proceso, entre otros.</t>
  </si>
  <si>
    <t>Se realiza el seguimieto trimstral, con corte al 31 de marzo de 2021, al Plan de Acción Institucional y al Plan de Contratación de la Empresa</t>
  </si>
  <si>
    <t>El Plan de Adecuación y Sostenibilidad V1, fue aprobado por el Comité Institucional de Gestión y Desempeño - CIGD el 17 de febrero de 2021 y consta de 32 actividades relacionadas con los lineamientos y requisitos definidos para las 7 dimensiones y 16 políticas del Modelo Integrado de Planeación y Gestión - MIPG, así como las recomendaciones de la Función Pública. La SPAP solicitó a los lideres de política el reporte del primer avance con corte trimestral , para realizar seguimiento y acompañamiento al cumplimiento de actividades definidas, el cual será consolidado durante el mes de abril, en caso que se requiere se presentaran las alertas pertinentes al CIGD.</t>
  </si>
  <si>
    <t>Se realizó el levantamiento de información y las reuniones aclaratorias relativas al mpodulo de planeación. Por otra parte se encuentra en fase de revisión de los requerimeintos técnicos particulares que deben ser parametrizados en el sistema, asi mismo se encuentra en estudio el documento base que soporta la construcción del módulo de planeación del JSP7</t>
  </si>
  <si>
    <t>Se definieron las líneas de oportunidad, las temáticas, la identificación de las propuestas a adelantar, se eligieron de manera participativa los representantes de la comunidad y se dio inicio a la articulación interinstitucional con la mesa de acompañamiento social para proyectos de vivienda gratuita.</t>
  </si>
  <si>
    <t xml:space="preserve">Se socializó la intervención de primeros auxilios del inmueble denominado la flauta, en el proyecto Voto Nacional- La Estanzuela.
Se realizó el acompañamiento social en el proyecto Bosa El Porvenir, con la comunidad de las Organizaciones Populares de Vivienda, la Alta Consejería para las Víctimas y el constructor responsable de ese proyecto. </t>
  </si>
  <si>
    <t>Se adelantó el mapa de actores comunitarios e institucionales, así como la  metodología de abordaje a la comunidad, en el proyecto denominado Centro San Bernardo.</t>
  </si>
  <si>
    <t xml:space="preserve">Se adelantó la invitación para cotizar la elaboración del censo de población para los proyectos Centro San Bernardo y Calle 24.
Se asistió a los comités de seguimiento del proyecto Triángulo de Fenicia y se adelantaron reuniones en el marco de la formulación de la propuesta de tarifa social para lor proyectos de Terceros Concurrentes. 
</t>
  </si>
  <si>
    <t>Se socializó el protocolo de seguridad para prevenir ocuapaciones ilegales en los predios a nombre de la Empresa, ubicados en la localidad de Usme, específicamente en el proyecto Usme II-IDIPRON.
Se coordinaron reuniones interintitucionales con las entidades commpetentes para la construcción dela estrategia de participación del proyecto CHSJD.
Se coordinó la reunión con comunidad del proyecto Los Olivos, para la asignación de viviendas disponibles.</t>
  </si>
  <si>
    <t xml:space="preserve">Se llevó a cabo la atención de 164  peticiones, quejas, reclamos y solicitudes recibidas por la empresa, mediante los distintos canales de atención al ciudadano, se realizó la atención de 3 ciudadanos de manera presencial y 41 llamadas telefónicas </t>
  </si>
  <si>
    <t>Se realizó una convocatoria en el marco delciclo de cualificaciones de equipos de trabajo.</t>
  </si>
  <si>
    <t xml:space="preserve">Se ha avanzado en el diseño metodológico para implementar la estrategia de participación ciudadana en la pieza Centro San Bernardo. Dichas acciones se implementarán en el segundo trimestre de 2020. </t>
  </si>
  <si>
    <t xml:space="preserve">Se avanzó en diseño metodológico pero aún no se han realizado actividades en campo, por lo que no hay incorporación de ideas ciudadanas a los proyectos aún. </t>
  </si>
  <si>
    <t>1) Revisión de cabidas y Plan de Implantación, para definición de esquema de negocio teniendo en cuenta las condiciones (IPES, derecho de preferencia) que contractualmente deben cumplirse con el desarrollo del proyecto. Aprobación por parte de asesor de gerencia de las áreas y la disposición del Plan de Implantación
2) Mesas de trabajo con la Subgerencia Jurídica para validación de estructuración del esquema de negocio para la venta del predio de forma condicionada, sin participar en el desarrollo inmobiliario pero garantizando el cumplimiento de las condiciones de obligatorio cumplimiento asignados a la empresa.
3) Solicitud de concepto jurídico que viabilice la factibilidad del esquema de la venta del lote. En espera de respuesta por parte del área encargada.
4) Mesa de trabajo con SAE para validación de estado jurídico de los predios del proyecto en propiedad de esta entidad. Actualmente se está realizando la gestión con el IDU para la revisión del estado de los predios en esta entidad y el esquema para el traslado a la ERU.</t>
  </si>
  <si>
    <t>1) Estructuración de borrador de estudios previos para proceso de selección de ejecutor del proyecto bajo el esquema de asociación con inversionista privado en un esquema de "concurso de proyectos". En reunión con Gerencia General del 09/04/2021 se presentarán los avances sobre el documento para inclusión de comentarios y modificaciones para posterior envío a la dirección contractual para validación y comentarios.</t>
  </si>
  <si>
    <t xml:space="preserve">Se suscribió contrato No. 001-2021 de fecha 3 de marzo del 2021, entre Alianza Fiduciaria S.A  como vocera del Fideicomiso San Victorino Centro Comercial de Comercio Mayorista y la Unión Temporal "Titan Group UT." con el objeto de entregar en arrendamiento los predios denominados 10 y 22, así como el mobiliario tipo contenedor ubicado en la manzana  22 del sector San Victorino. </t>
  </si>
  <si>
    <t xml:space="preserve">Se reunió la información para solicitar los avalúos de locales. Se realizó la revision de la situación jurídica de los locales que se encuentran en propiedad del PAS Convenio 152 y la facultad de la ERU como fideicomitente gestor para su comercialización aprobada mediante otrosi al contrato fiduciario . Se identificó la necesidad de ofrecerlos en convocatoria o invitación pública. Se avanzo en la estratégia de diseño de los avisos para la venta y promoción de los Locales comerciales , con el área de comunicaciones.
- Se definió el esquema de comercialización (subasta Pública).
- Se avanzó en la realización de los Estudios Previos para el proceso.
- Se diseñó el arte para las Vallas que se instalarán en el Conjunto con el fin de captar interesados en la compra de los locales.
Para el primer trimestre de 2021, se han desarrollado 6 tareas de las 20 tareas programadas para la vigencia 2021. </t>
  </si>
  <si>
    <t>Elaboración de presentación de Villa Javier y Cruces, a fin de  solicitar al comité de contratación la aprobación de la modificación de los contratos fiduciarios. Se presentó a comité de contratación del 1o de febrero 2021, la solicitud de aprobación de la modificación de los contratos fiduciarios de Villa Javier y Las Cruces para facultar a los fideicomisos para la comercialización. Como resultado se debe revisar si la modificación genera el ajuste del objeto. Se solicitó concepto a la Fiduciaria Colpatria y al coordinador de Fiducias de la ERU, para determinar la viabilidad de la modificación y lo solicitado por el comité.
Se solicito concepto a la Subgerencia Jurídica sobre la aplicación de la condición resolutoria señalada en las Resoluciones de transferencia de los predios a los PAS Las Cruces y Villa Javier. Se realizó visita a los predios con los fucionarios del área comercial y técnica de CISA para avanzar en las gestiones de valoración por parte de esa entidad.
Se recibió concepto de la Subgerencia Jurídica sobre la aplicabilidad de la condición resolutoria de las transferencias de los predios de Villa Javier y Cruces.
- Con base en el concepto de Jurídica se elaboró documento dirigido a Fiducolpatria en el que se señala que de acuerdo con los informes presentados a SDHT por la Gerencia de Vivienda y la SGI , fue inviable la ejecución de los proyectos en los predios de Villa Javier y Cruces y por esta razón se devolvieron los recursos del convenio 268 de SDHT. Por lo cual en el proximo comite debe discutirse el tema de la condición resolutoria y restitución de los predios.
- El 15 de marzo se realizó la visita a los predios con funcionarios de CISA para que dicha entidad avanzara en trámites de valoración de los mismos.
Se han ejecutado 5 actividades en el primer trimestre de 23 actividades programadas</t>
  </si>
  <si>
    <t>Se realizarón gestiones para la suscripción de la Escritura Pública para la transferencia de 7 inmuebles a favor del IDRD, fue remitida a la Notaría 54 para que desde allí se remita al IDRD para firma. Se inició el trámite de elaboración de la minuta de Escritura Pública de 2 inmuebles  a favor del IDRD. Se elaboró el borrador del acta de entrega de 10 predios al IDRD correspondientes a la escritura 969 de agosto de 2020.
En el mes de marzo, se solicitó a la Dir de predios aclaración sobre impuestos de los predios expropiados, ya que la notaría exige los paz y salvos para continuar el trámite  Ep radicada en la Not  42  (transferecia de 10 predios),  , de ALIANZA FIDUCIARIA S.A., en calidad de vocera y administradora del Patrimonio Autónomo denominado FIDEICOMISO VOTO NACIONAL  a la  FUGA, 
- Se remitió la EP de transferencia de  7 predios al IDRD para firma (trámite en la Not 54)
Se han ejecutado 9 actividades en el primer trimestre de 11 actividades programadas para la vigencia 2021.</t>
  </si>
  <si>
    <t>El el primer trimestre de 2021, se tramitaron y aprobaron los documentos para la restitución referentes a Formación para el Trabajo ($3.387.056.230) y Martires ($1.031.781.599), los cuales quedaran incorporados en el mes de abril, una vez se elabore la respectiva instrucción fiduciaria.</t>
  </si>
  <si>
    <t>• Generación de informes y reportes de seguimiento administrativo y Financiero de los Patrimonios Constituidos a supervisores de contrato y entes de control. 
• Convocatoria, asistencia y seguimiento a Juntas de Fideicomisos o Comités fiduciarios.
• En revisión por parte de la Dirección Contractual y la Oficina de Control Interno de los documentos precontractuales para el proceso de cesión de la posición contractual 
• Análisis de los tramites operativos y tiempos establecidos para los mismos, a fin de optimizar la producción de documentos de la gestión fiduciaria.
• Se realizo el estudio de mercado para conocer el interes de las fiduciarias referente al proceso de cesión de la posición contractual, obteniendo respuesta satisfactoria de 5 fiduciarias. Se solicito prorroga de los contratos que se vencen en el mes de abril, ampliando el plazo hasta el 30 de junio, teniendo en cuenta el tramite del proceso de cesión de la posición contractual.
• Se encuentra en revisión por parte de la SPAP, el documento borrador del procedimiento para el tramite de instrucciones y procesos fiduciarios.
• Ya se cuenta con la aceptación por parte de Fiduciaria Colpatria para la implementación de la factura electrónica.
Se han ejecutado 17 actividades en el primer trimestre de 67 actividades programadas</t>
  </si>
  <si>
    <t>Se han solicitado 3 y desarrollado 3 análisis de los predios estratégicos de decisión de la ERU en relación a sus oportunidades de manejo. Son predios de este análisis San Blas, Sosiego y el predio clasificado con chip AAA0156KMXR. Para esto se definieron sus potenciales de desarrollo, coberturas urbanas y potencialidades de desarrollo así como un análisis general de sus precios de gestión inmobiliaria</t>
  </si>
  <si>
    <t>En el primer trimestre se realizaron las siguientes modelaciones financieras, a partir de reuniones sostenidas con desarrolladores que proponen estrategias de construcción que permiten la reducción de los costos directos de obra y finalmente la posible viabilización financiera de esos proyectos. Los proyectos se están trabajando de forma conjunta con la Dirección Comercial.
1) Sosiego: Modelación financiera comparativa de costos actuales estimados del proyecto en comparación con los posibles ahorros a obtenerse con la inclusión de las eficiencias en costos
2) Santa Cecilia: Modelación financiera comparativa de costos actuales estimados del proyecto en comparación con los posibles ahorros a obtenerse con la inclusión de las eficiencias en costos
3) Los dos modelos se han propuesto como pilotos de factibilidad y se realizarán mesas de trabajo conjunto con constructores/desarrolladores para avanzar en la estructuración de estos dos proyectos.
4) UG2: En revisión de presupuesto de urbanismo e inmobiliario. Se realizó la modelación del esquema financiero bajo el esquema de asociatividad con una caja de compensación que reduzca los costos del proyecto y asigne directamente los subsidios de vivienda. El modelo se presentará el 09/04/2021 en Comité Directivo.
5) IDIPRON:
Se realizó modelación financiera con ajustes sobre el modelo enviado por el constructor y teniendo en cuenta las recomandaciones y validaciones enviadas por la Sugerencia de Gestión Urbana. Se realizó la presentación el 08/04/2021 a la gerencia de vivienda y se está a la espera del presupuesto de urbanismo e inmobiliario para incorporación al modelo y presentación a Gerencia General</t>
  </si>
  <si>
    <t>Se trabajó en el análisis estratégico de suelos para el desarrollo de VIS/VIP. Para esto se caracterizó un total de 16 inmuebles para determinar sus potenciales iniciales de oportunidad inmobiliaria. Estos trabajos se realizaron en el marco de un proyectos Distrital de gestión inmobiliaria de bienes fiscales</t>
  </si>
  <si>
    <t xml:space="preserve">
1) Se realizó la gestión de dos predios de la SAE de referencia AAA0128NEDM 050N-503456 y AAA0128JZXS 050N-316804. En la actualidad se encuentran en solicitud de cabidas para la posterior solicitud a la Subgerencia de Desarrollo de Proyectos del presupuesto inmobiliario y de urbanismo.</t>
  </si>
  <si>
    <t>No se recibiron solicitudes para elaborar el reparto de cargas.</t>
  </si>
  <si>
    <t>Se remitieron comunicaciones a Entidades Distritales ofreciendo los locales de Plaza de La Hoja ( Idipron, IPES, IDARTES, Secretaría de Integración Social), es decir se dio inicio al plan comercial. Se realizó seguimiento a los ofrecimientos a Entidades del Distrito y se hizo el segundo ciclo de ofrecimiento a otras Entidades del Distrito mediante comunicaciones.
 *Se ha continuado el proceso de ofrecimiento a la Alcaldía Local de Puente Aranda, la cual se encuentra analizando el presupuesto para tomar una decisión sobre los locales 4, 6 y 7. 
*Se continuo con el seguimiento a los ofrecimientos a diferentes empresas del distrito (25 en total). De las cuales cinco respondieron al ofrecimiento  SDIS, SED, IPES, IDIPRON y Jardín Botánico, sin embargo han desistido por los costos de la Administración.
*Se adelantó acercamiento comercial con la administración de la copropiedad, que ha manifestado interés por los locales 12 y 13.
Para el primer trimestre de 2021, se hab ejecutado 3 actividades de 12 que se tienen programada en la vigencia</t>
  </si>
  <si>
    <t>Se efectuó la revisión por parte de la Dirección Contractual y la Oficina de Control Interno de los documentos precontractuales para el proceso de cesión de la posición contractual
Así mismo, se realizo el estudio de mercado para conocer el interés de las fiduciarias referente al proceso de cesión de la posición contractual, obteniendo respuesta satisfactoria de 5 fiduciarias. Se solicito prorroga de los contratos que se vencen en el mes de abril, ampliando el plazo hasta el 30 de junio, teniendo en cuenta el tramite del proceso de cesión de la posición contractual.
Para el primer trimestre de 2021, se hab ejecutado 3 actividades de 6 que se tienen programada en la vigencia</t>
  </si>
  <si>
    <t>1) Realización de estudio de mercado para asignación de valor del contrato de estructuración de APP. Coordinación de análisis de mercado y estudio de mercado para sustentar el valor del contrato y consolidación del anexo económico
2) Finalización y revisión de documentos pre contractuales para contratación de estructurador de APP por parte de la SGI. Se encuentra en validación por parte de la FUGA para aprobación y publicación de términos de referencia.
3) Los documentos pre contractuales incluyen: i) Estudios Previos, ii) Anexo Técnico, iii) Anexo Económico, iv) Anexos necesarios y correspondientes al proceso
4) Por cronograma del proyecto se llevará a comité de contratación el 134/04/2021 para aprobación y posterior gestión de términos de referencia.</t>
  </si>
  <si>
    <t xml:space="preserve">Se elaboró el Plan de Trabajo del Contrato y se finalizó la etapa de diagnóstico de planeación estratégica y gobierno corporativo. Para esto se requirió la revisión de información documental en cada temática, la elaboración de entrevistas, grupos focales y sesiones de trabajo con el equipo directivo. </t>
  </si>
  <si>
    <t xml:space="preserve">1. Dentro del cronograma de trabajó se estableció la remisión de los documentos del Sistema Integrado de Gestión del Proceso Financiero Para lo cual se elaboró el cronograma y se han realizado mesas de trabajo con el proceso de presupuesto. 10%
2.Consolidación de la Gestión Financiera de los patrimonios autónomos en la Subgerencia de Gestión Corporativa con el fin de centralizar el seguimiento y el control financiero, para lo cual se han realizado reuniones con la Subgerencia de Gestión Inmobiliaria y la Subgerencia Corporatavia para documentación y analisis de información. 0%
3. Proyecto de elaboración y consolidacion del plan financiero plurianual 2022-2031 el cual incluye anteproyecto de presupuesto anual. 0%
</t>
  </si>
  <si>
    <t xml:space="preserve">Durante el primer trimestre se obtuvieron los siguientes avances del SGDA:
*Se avanzó en flujos de trabajo con la Oficina de Control Interno.
*Se realizó presentación para el cambio de versión (6.1) del sistema.
* Se definió el cronograma de migración E2021001765
*Se asistio a la reunión Entrega del Modelo de Gobierno de Archivo  en cumplimiento al numeral 3. 345-2019.
*Se definieron un total de 7 indices los cuales se encuentran parametrizados el SGDEA. </t>
  </si>
  <si>
    <t>Se avanzó en las etapas de:
*Planeación
* Gestión del Proyecto.
* Diagnóstico de Situación Actual
* Análisis de Problemáticas y Hallazgos
* Evaluar nivel de madurez de Gobierno de Datos Actual.
* Se avanzó en la definición del modelo de gobierno de datos y métricas.
* Se finalizó la etapa de especificación y análisis de requerimientos
*Se avanzó en las etapas de definición y documentación de RFI y en la etapa de planteamiento de diseño conceptual de la solución</t>
  </si>
  <si>
    <t xml:space="preserve">Se desarrollaron actividades del Plan Estratégico del Talento Humano en los siguientes componentes:
Componente Bienestar: Se realizaron ferias de servicios financieros para que los colaboradores de la empresa tuvieran acceso a programas de turismo, vivienda y educación, se celebró el dia de la diversidad- semana violeta.
Componente Capacitación:  Se desarrolalron actividades de formación en administración de contenidos del sitio web y servicio al ciudadano.
Componente Seguridad y Salud en el Trabajo: Se realizaron actividades relacionadas con estilos de vida y trabajo saludable así como una capacitación en seguridad vial. </t>
  </si>
  <si>
    <t>A la fecha de corte del 31 de marzo de 2021, se cerraron los procesos de estudios y diseños y se está realizando el proceso de evaluación de propuestas.</t>
  </si>
  <si>
    <t>A la fecha se cuenta con los Estudios y Diseños del edificio de la Alcaldía y sus plazoletas circundantes, en un 99%. En cuanto a los diseños de urbanismo y redes de servicios públicos, a la fecha se adelantan gestiones frente a empresas de servicios públicos para conocer las condiciones técnicas para la conexión del edificio y establecer el alcance de estos estudios y diseños y proceder a su contratación.</t>
  </si>
  <si>
    <t xml:space="preserve">Se ha avanzado en la ejecución de las siguientes actividades:
Anexo Técnico
Actualización de Presupuesto de obra (Anexo Económico)
Análisis del Sector (Anexo Económico)
Estudios Previos
</t>
  </si>
  <si>
    <t>A la fecha se cuenta con los Estudios y Diseños del edificio de la Alcaldía y sus plazoletas circundantes, en un 85%. En cuanto a los diseños de urbanismo y redes de servicios públicos, a la fecha se adelantan gestiones frente a empresas de servicios públicos para conocer las condiciones técnicas para la conexión del edificio y establecer el alcance de estos estudios y diseños y proceder a su contratación.</t>
  </si>
  <si>
    <t>Al corte al 31 de marzo de 2021, se cuenta con la versión preliminar del documento de estudios previos  y de presupuesto.</t>
  </si>
  <si>
    <t>A la fecha de corte al 31 de marzo de 2021, el avance es el siguiente:
*Proyecto Cinemateca - Contrato No.07 de 2018, suscrito con Andivisión : En trámite de firmas de la Alcaldía para remitir a la Fiduciaria.
*Proyecto San Bernardo - Contrato No.08 de 2019, suscrito con Coparcia : Se completo la fase de revisión documental y se elaboró el borrador del acta de liquidación.
*Proyecto Tres Quebradas - Contrato No. 173 de 2018, suscrito con Arge de Colombia S.A.S:  Se completo la fase de revisión documental y se elaboró el borrador del acta de liquidación.
*Proyecto Mantenimiento de Predios - Contrato No.186 de 2018, suscrito con Igrama : Se completo la fase de revisión documental y se elaboró el borrador del acta de liquidación.</t>
  </si>
  <si>
    <t>A la fecha de corte al 31 de marzo de 2021, se está trabajando en la estructuración de los siguientes procesos de estructuración de la mano de la Gerencia del Proyecto:
*Mantenimiento general
*Mantenimiento de ascensores
*Proyectos integrales</t>
  </si>
  <si>
    <t>Se realiza el acompañamiento, la coordinacion interinstitucional y seguimiento  semanal a la ejecucion de las actividades necesarias para el cumplimiento de los cronogramas del proyecto, el cual presenta a la fecha el siguiente estado:
* En proceso de finalización de la transferencia de los 6 predios de la AMD-1, de acuerdo con el plan de trabajo propuesto con el IDU y DADEP para culminiar proceso de transferencia al IDRD.
* En proceso de finalización de la gestión predial de la AMD-1, en ejecución del programa de gestión social y en trámite declaratoria de propiedad jurídica de las vías del PPRU.
* Para el presente periodo se adelantan mesas de trabajo con el área de contabilidad de la Empresa para la revision de  los recursos que se tiene aprobados y pendientes por restituir los cuales se encuentran debidamente aprobados por el IDRD y la ERU y se espera sean restituidos en el mes de abril de 2021 .</t>
  </si>
  <si>
    <t xml:space="preserve">Se realiza el acompañamiento, la coordinacion interinstitucional y seguimiento  semanal a la ejecucion de las actividades necesarias para el cumplimiento de los cronogramas del proyecto, el cual presenta a la fecha el siguiente estado:
BRONX DISTRITO CREATIVO 
1. MC1 : Proceso PAD BDC 006-1: Se publicó informe de evaluación preliminar el 19 de marzo. Plazo para subsanar documentos en el marco de la evaluación del proceso 29 de marzo (En tramite nueva adenda). / PAD - BDC 007 -202( INTERVENTORIA) El 29 de marzo se  publicó  el informe  de evaluación preliminar, en proceso observaciones y subsanación de documentos.
2 ESTRUCTURACION APP: Se adelanta la elaboracion de Estudio Previo y estudio de mercado para la estructuración de la APP de MC2.  Se realizó el comité de APP el 1 de marzo, se elaboró el estudio del mercado y están ajustando los documentos precontractuales para realizar la publicación del proceso en el mes de abril.
3.OBRAS PRIMEROS AUXILIOS: Contrato No 02 de 2020- El Diseño de la Sobrecubierta se encuentra aprobado por Interventoria. Avance del contrato de obra de 51% / 75% programado. 
ALCALDIA LOCAL DE LOS MARTIRES. El Fondo de Desarrollo Local de los Martires continua desarrollando la gestión de los recursos adicionales requeridos para la ejecución de la etapa de obra, se realizó el CONFIS para la asignación de excedentes financieros de las Alcaldías Locales el 18 de marzo, en el cual se asignaron $10.500 millones para la obra./ Paralelamente la SGDP inicia el proceso de revisión de insumos para la estructuración del proceso de contratación de las obras.
CENTRO DE TALENTO CREATIVO. Se adelantan mesa de trabajo con el Ministerio de Cultura para revisar estado de avance del proceso de aprobacion del proyecto , se continua a la espera de observaciones por parte de la curaduria, se adelantan mesas de trabajo tecnicas con SENA y SDDE para revisar componentes de dotacion y presupuesto definitivo del proyecto./Se suspenden los contrato No 01 de 2019 y No 02 de 2020 del 18 al 29 de marzo de 2021, posteriormente se amplía la suspensíon hasta el 19 de abril. Continua en revisión por las partes la solicitud de prorroga realizada por los consultores </t>
  </si>
  <si>
    <t xml:space="preserve">Durante el periodo Enero- Marzo se tramitaron 196  contratos de prestacion de servicios profesionales y apoyo a la gestion frente a 203 solicitudes 
</t>
  </si>
  <si>
    <t>Durante el periodo Enero- Marzo 2021 se radicaron 5 procesos que fueron atendidos en su totalidad. 3 de estos tienen se encuentran en proceso.</t>
  </si>
  <si>
    <t>Durante el periodo enero- marzo, no se constituyeron nuevos fideicomisos. En consecuencia, no fue necesario solicitar acompañamiento para esta labor. Sin perjuicio, de lo anterior se realizó acompañamiento  a los fideicomisos PAD Bronx Distrito Creativo, San Juan de Dios, PAD Mártires, San Victorino . Centro Internacional de Comercio Mayorista y Estación Central, tanto para la contratación derivada de los mismos, como para la prórroga y modificación de los contratos fiduciarios. Lo anterior representa un 100% de cumplimiento.</t>
  </si>
  <si>
    <t xml:space="preserve">Durante el periodo enero-marzo de 2021  se  gestionaron 1 solicitud de liquidacion sobre 1 solicitud de liquidaci radicada. Lo cual representa un  100% de cumplimiento. </t>
  </si>
  <si>
    <t xml:space="preserve">1. PERFIL PRELIMINAR REENCUENTRO: (áreas de oportunidad del PP Calle 24, y La Estrella)
Se desarrollaron los componentes y lineamientos urbanos asociados al perfil preliminar de acuerdo a las capítulos establecidos en el ciclo de estructuración de proyectos, de ámbito de estudio, diagnóstico normativo, diagnóstico urbanístico, y la elaboración de la propuesta urbana del proyecto reencuentro. (perfil preliminar culminado)
2. PERFIL PRELIMINAR PLAN PARCIAL SAN FELIPE
Se dio inicio a la elaboración del perfil prefiminar ,  avanzando en la identificación de áreas de oportunidad,  ámbito de estudio, marco  de referencia, ánalisis normativo,  de acuerdo a  los componentes del perfil prefiminar  establecidos en el ciclo de estructuración de proyectos.
</t>
  </si>
  <si>
    <t>Para la formulación del Plan Parcial Centro - San Bernardo avanzó en las siguientes actividades:
* Se recibió la respuesta de las solicitudes de factibilidades de ETB, VANTI, CODENSA y EAB y se realizó la solicitud de determinantes ante la Secretaria Distrital de Planeación. Se recibió un oficio por parte de la SDP, en el cual se comunica que se está adelantando las determinantes solicitadas.
* Se avanza en la etapa precontractual y contractual de los estudios técnicos complementarios que servirán como base para el proceso de formulación del plan parcial:  
Se firmó el acta de inicio del contrato para desarrollar los estudios de tránsito, y se definió un cronograma de actividades para su ejecución.  Se presentó avances de la caracterización de perfiles viales por parte del consultor, y se dio aprobación por parte de la SDM a la metodología presentada para el estudio de movilidad por el consultor, no obstante, se presentaron observaciones por parte de SDM, los cuales requerirán tiempos adicionales, por lo que la empresa consultora (Condeter) solicitó dos (2) semanas adicionales de prórroga al contrato.
* Se terminaron de elaborar los estudios previos para la contratación de los estudios de redes para formulación del plan parcial, después de haber realizado una evaluación de valores históricos, estudios de mercado y evaluación de factores, y se prevé presentarlos ante el comité de contratación en el mes de 2021.
* Con la oficina de gestión social se realizaron reuniones para definir el alcance de estudios de censo socioeconómico y fueron enviados los insumos solicitados para elaboración de los estudios previos para la contratación del Censo. Adicionalmente se realizó los estudios de mercado para la contratación del censo socioeconómico y se evaluará su contratación conforme al concepto solicitado ante Secretaria Distrital de Planeación.
* Adicionalmente se dio inicio a las mesas de trabajo para los temas sociales con el fin de construir la metodología del espacio de participación Juntos Construimos, para trabajar en los temas de caracterización económica del Plan Parcial y para entender la aplicación de metodologías propuestas por oficina de gestión social en territorio y en la formulación del proyecto.
* Se desarrolló un análisis de los encadenamientos económicos del sector con el fin de caracterizar las actividades con mayor relevancia en el ámbito del Plan Parcial y establecer estrategias para su incorporación. Para el estudio de cadenas productivas, se adelantó revisión final a los ajustes solicitados al producto entregado por parte de los profesionales de la SGU. 
* Se finalizó el estudio de valoración patrimonial, elaborando el capítulo de introducción, valoración de los inmuebles, evaluación histórica del contexto, y análisis de los criterios de valoración de predio 29 (manzana 31) y valoración de los predios 30, 31, 32, y 33 (se realizó análisis de cubierta y contextual de manzana en donde se localizan los inmuebles). Pendiente justificación 
* Se adelantó solicitud de planos de construcción manzana catastral, licencias de construcción y certificado de nomenclatura para cada uno de los inmuebles para poder radicar el estudio de valoración patrimonial.
* Se desarrollo modelo de estudio para informar a los propietarios sobre el trámite de exclusión que adelanta la ERU sobre sus inmuebles.
* Se envío la base catastral a la oficina de gestión social para que establezcan comunicación con propietarios del Bics
* Se está elaborando la propuesta urbanística preliminar del Plan Parcial Centro San Bernardo. Se avanzó en la definición de espacios para intervenciones a corto plazo en San Bernardo. 
* Se avanzó en la modelación de aprovechamientos de todas las manzanas del Plan Parcial.
*  Se avanzó en el componente de diagnóstico del documento técnico de soporte del Plan Parcial, de acuerdo al ciclo de estructuración de proyectos.</t>
  </si>
  <si>
    <t xml:space="preserve">Concurso de Arquitectura “Proyectos Emblemáticos San Juan de Dios”.
Durante del mes de enero se adelantaron reuniones semanales con la SCA para el ajuste de las prebases. El 21 de enero se radicó el documento de pre bases ante el MINCULTURA con el fin de obtener su aprobación, y posteriormente adelantar la comunicación de las bases definitivas.
Se cuenta con la logística, agenda, material de comunicaciones para el evento de lanzamiento de las prebases.  
Se adelantó todo el trabajo de planimetría anexo a las prebases, y se está elaborando los renders que se serán entregados como insumos para los concursantes.
En febrero se recibieron las observaciones por parte del Ministerio de Cultura de las prebases entregadas en diciembre de 2021 las cuales demandan ajustes y tiempos adicionales. Se llevo a cabo una reunión para definir la ruta a seguir, e iniciar el ajuste de las mismas y la campaña de expectativa para lanzamiento de las pre bases.
Como primera acción, se generó una suspensión al contrato con la SCA hasta el 15 de marzo de 2021 y se priorizaron unos estudios que se consideran de mayor relevancia redefiniendo un cronograma preliminar con base en las observaciones realizadas por el Ministerio de Cultura, y la suspensión del contrato.
Se adelantó el primer comité el 15 de marzo se presentó a la SCA las observaciones que tiene que realizar a las prebases y se envió información para que se ajusten las prebases.
Con el fin de obtener unas bases de concurso más sólidas se realizaron talleres, en las que la Gerencia del proyecto presentó unas determinantes para el diseño de los espacios, y se realizó un taller con COPASA, para revisar los antecedentes históricos del San Juan con el fin de realizar una interpretación de elementos históricos en el concurso a nivel de movilidad y como se articulan estos con la propuesta de COPASA para todos los espacios. 
</t>
  </si>
  <si>
    <t xml:space="preserve"> Estudio de arqueologìa Preventiva del proyecto Polígono II
Entre enero y febrero de 2021, se llevo a cabo las fases de análisis de laboratorio, y  elaboración del informe final de prospección arqueológica, que fue entregado el 10 de febrero de 2020, quedando pendiente la etapa de Radicación y evaluación por parte del ICANH.
El 11 de febrero de 2021 se entregó el informe final por parte del Consultor, y se realizó la revisión por parte del Supervisor del contrato y aprobación por parte del Gerente General. Actualmente la ERU, se encuentra a la espera de la aprobación del estudio de arqueología preventiva de acuerdo a la radicación realizada ante el ICANH el 12 de marzo de 2021.</t>
  </si>
  <si>
    <t>En el proyecto asociado al área de oportunidad del Distrito Aeroportuario, avanzo en las siguientes actividades:
Se elaboró cronograma preliminar y presupuesto del proyecto asociado a la Operación Estratégica del Aeropuerto. Se avanzó en la elaboración del documento técnico de soporte correspondiente a la etapa preliminar del proyecto. Se avanzó en mesas de trabajo con SDP para definición de actividades del proyecto.
 Se adelantó en la definición de conceptos, productos y cartografía para incluir en el DTS y se envió el análisis de áreas de oportunidad a la SDP para su evaluación. El 03 de marzo se realizó reunión con la Directora de SDP y con la Alcaldesa, se definió una priorización y la directriz de dirigir los dineros de regalías a proyectos que logren Fase 3, teniendo en cuenta lo anterior, se va a buscar alternativas para poder seguir con la formulación del proyecto asociado a la OE Aeropuerto. 
Se realizó mesa de trabajo el 11 de marzo con SDP, en la que se redefinieron actividades del proyecto. La ERU deberá definir las actividades y presupuesto para la formulación del proyecto piloto (Plan Parcial). Se definió el presupuesto para el estudio de oferta y demanda y se avanza en el presupuesto de los otros estudios técnicos, para la formulación de un instrumento de planeamiento asociado a la OE aeropuerto.Dada la priorización del proyecto de regalías para otros proyectos diferentes a la formulación del instrumento de planeamiento, asociada a la Operación Estratégica del Aeropuerto en el marco de Borde Rio, por parte de la Alcaldía mayor de Bogotá. Se espera por parte de la Secretaria Distrital de Planeación la definición para realizar un avance del proyecto conjuntamente con la ERU o la definición del desarrollo de un proyecto piloto por parte de ERU. 
Es importante destacar que a pesar que se han venido desarrollando actividades de la etapa preparativa del proyecto mencionadas anteriormente, el proyecto se encuentra en fase de  definición a través de las diferentes mesas de trabajo  que se realizan entre ERU - SDP, por lo que para este trimestre no se incluyen resultados cuantitativos hasta que se definan el alcance del proyecto.</t>
  </si>
  <si>
    <t xml:space="preserve">Para la formulación del plan parcial Estación Metro 26, avanzó en las siguientes actividades:
* Una vez adjudicado el contrato de estudios técnicos de movilidad, se dio inicio al contrato, definiendo preliminarmente un cronograma de actividades para su ejecución. Adicionalmente se han realizado reuniones entre la SDM, el contratista y la ERU, en la que el consultor expuso y dio aprobación de la metodología y el área de influencia para realizar el estudio. Posteriormente se dio inicio al diagnóstico de movilidad y al levantamiento de información.
* Se terminaron de elaborar los estudios previos para la contratación de los estudios de redes para formulación del plan parcial, después de haber realizado una evaluación de valores históricos, estudios de mercado y evaluación de factores, y se prevé presentarlos ante el comité de contratación en el mes de 2021.
* Se revisó en conjunto con la Subgerencia Inmobiliaria las simulaciones financieras de las UAU 1, 2, 3 y 4 elaboradas por la Subgerencia de Gestión Urbana y se terminó el ejercicio de las simulaciones financieras de todas las unidades de gestión urbanísticas.
* Se elaboró el esquema de gestión y financiación para el desarrollo inmobiliario del Plan Parcial y del CAD. Se presentó la estrategia a la Alcaldía para su aval el 17 de febrero de 2021, en la cual se solicitó reunión con la Secretaria de Hacienda para revisar valores. En reunión del 23 de marzo con la Alcaldesa, se definió suscribir un convenio ERU, Metro, Transmilenio, para definir el tema de saneamiento de predios, y  ERU liderará la estructuración del proyecto.
* Se continúa evaluando la participación y vinculación de la Empresa Metro y Transmilenio dentro del reparto de cargas y beneficios del Plan Parcial, para lo cual se están realizando mesas de trabajo interinstitucionales, para revisar las opciones de desarrollo de intervenciones conjuntas. La empresa Metro retroalimento a la ERU el análisis de la propuesta y se están tomando algunas determinaciones para la formulación del plan parcial entre las que se encuentra la redelimitación de las UAU, además se ejecutó un nuevo taller en febrero para realizar una articulación de algunos temas del plan parcial
Se avanzó en la estructura de costos, utilidades e ingresos de las UAU 1 a la 4. El plan parcial se encuentra en etapa de afinación de modelo financiero. </t>
  </si>
  <si>
    <t xml:space="preserve">Para la formulación del plan parcial Calle 24, avanzó en las siguientes actividades:
* Se elaboró la propuesta de delimitación del área del Plan Parcial Calle 24
* Se avanza en la etapa precontractual y contractual de los estudios técnicos complementarios que servirán como base para el proceso de formulación del plan parcial.  Se firmó el acta de inicio del contrato para desarrollar los estudios de tránsito el 16 de enero, definiendo preliminarmente un cronograma de actividades para su ejecución.  Adicionalmente se han realizado reuniones entre la SDM, el contratista y la ERU, en la que el consultor expuso y dio aprobación de la metodología y el área de influencia para realizar el estudio. Posteriormente se dio inicio al diagnóstico de movilidad y al levantamiento de información.
* Se terminaron de elaborar los estudios previos para la contratación de los estudios de redes para formulación del plan parcial, después de haber realizado una evaluación de valores históricos, estudios de mercado y evaluación de factores, y se prevé presentarlos ante el comité de contratación en el mes de 2021.
* Con la oficina de gestión social se realizaron reuniones para definir el alcance de estudios de censo socioeconómico y fueron enviados los insumos solicitados para elaboración de los estudios previos para la contratación del Censo. Adicionalmente se realizó los estudios de mercado para la contratación del censo socioeconómico y se evaluará su contratación conforme al concepto solicitado ante Secretaria Distrital de Planeación.
* Se realizó la radicación de solicitud de servicios públicos ETB, EAB, ENEL y VANTI para posterior solicitud de determinantes ante la Secretaria Distrital de Planeación. Se recibió comunicación de respuesta de VANTI,  ETB Y ENEL.
* Se avanzó en la elaboración de los componentes de la memoria justificativa y el diagnóstico urbanístico, y predial del plan parcial de acuerdo al ciclo de estructuración de proyectos.
* Se realizó reunión el 25 de marzo para la revisar la formulación del PEMP de cementerios, en el cual se verificó la incorporación de las propuestas enviadas por la ERU dentro del PEMP, las cuales son condicionantes para la formulación del PP Calle 24.
</t>
  </si>
  <si>
    <t>En la formulación del Plan Parcial - San Felipe,  avanzó en las siguientes actividades:
 Se avanzo en actividades de  la etapa prepartativa (recolección de información, delimitación priorización de áreas de oportunidad, analisis cartográfico.
Se realizó ánalisis y revisión de las condiciones de las áreas de oportunidad (Corredor Metro, San Felipe, Calle 51,  Calle 60 y Ramal Metro) y la revisión de condiciones de alturas, usos tenencia de propiedad.
Se dio inicio a la elaboración del perfil prefiminar ,  avanzando en la identificación de áreas de oportunidad,  ámbito de estudio, marco  de referencia, ánalisis normativo,  de acuerdo a  los componentes del perfil prefiminar  establecidos en el ciclo de estructuración de proyectos.</t>
  </si>
  <si>
    <t>Para la formulación del Modificación del Plan Parcial Tres Quebradas  
Se solicitaron factibililidades del proyecto ante Empresas de Servicios Públicos  y se recibio la  respuesta por parte de  ETB, VANTI .
Se definió  realizar reuniones interinstitucionales para la definición del proyecto,  teniendo en cuenta que la construcción del Plan de Ordenamiento Territorial – POT que se realiza durante el periodo 2020-2021. 
El 26 de marzo se realizó  mesa de trabajo con la Dirección de Planes Parciales de la Secretaria Distrital de Planeación - SDP para definición del proyecto.,  en la que quedo el compromiso de presentar la propuesta  de la modificación de Plan Parcial Tres quebradas, al grupo POT.
Es importante destacar que a pesar que se han venido desarrollando actividades de la etapa preparativa del proyecto mencionadas anteriormente, el proyecto se encuentra en fase de  definición a través de las diferentes mesas de trabajo  que se realizan entre ERU - SDP, por lo que para este trimestre no se incluyen resultados cuantitativos hasta que se de viabilidad al proyecto.</t>
  </si>
  <si>
    <t xml:space="preserve">Se realizaron los comités técnicos de seguimiento de acuerdo con la programación, donde se revisaron los siguientes temas:
1. Respuesta a la solicitud de plan de contingencia referente a mitigar los retrasos en los trámite de modificación de licencia de construcción.
2. Definición de la propuesta económica de los diseños del parque y estudio de estabilidad de taludes, considerando que estos conceptos constituyen la ruta crítica para dar continuidad a las actividades de obra de la segunda etapa de Usme 1. </t>
  </si>
  <si>
    <t>Se realizó el seguimiento a los informes presentados por los Fideicomitentes Constructores, mediante reuniones periodicas, en las cuales se evidencia el siguiente resultado de la comercialización, escrituración y entrega:
Bosa 601: Se escrituraron y entregaron las últimas 5 viviendas.
Victoria: Se envió a la SDHT la solicitud de expedición de la resolución para la asignación de 10 subsidios. 
Usme 3: A la fecha existen 30 acuerdos de negociación suscritos. 
La Colmena: Actualmente, el proyecto cuenta con 10 viviendas entregadas y 19 programadas para entregar el próximo 10 de abril. Adicionalmente, tiene 35 viviendas con promesa de compraventa firmada que se encuentran en estudio de títulos, avalúo y legalización del crédito hipotecario por parte de las diferentes entidades financieras y una vez surtan ese proceso serán programadas como tercer grupo de entregas. Las restantes 67 viviendas avanzan en el proceso de asignación del Subsidio Distrital de Vivienda en Especie, previo a la suscripción de la promesa de compraventa, y se espera que sean entregadas en el segundo semestre de 2021. 
Usme 1 Etapa 1: Una vez se definan los aspectos técnicos relacionados con el RPH, se solicitará a la SDHT el listado para iniciar la comercialización.</t>
  </si>
  <si>
    <r>
      <rPr>
        <sz val="11"/>
        <rFont val="Arial"/>
        <family val="2"/>
      </rPr>
      <t xml:space="preserve">Durante el primer trimestre se puso al aire el micrositio web </t>
    </r>
    <r>
      <rPr>
        <u/>
        <sz val="11"/>
        <color rgb="FF1155CC"/>
        <rFont val="Arial"/>
        <family val="2"/>
      </rPr>
      <t>http://www.eru.gov.co/juntos-construimos</t>
    </r>
    <r>
      <rPr>
        <sz val="11"/>
        <rFont val="Arial"/>
        <family val="2"/>
      </rPr>
      <t xml:space="preserve"> con los contenidos básicos y ajustes de estilo. No se han publicado nuevos elementos debido a que está pendiente la contratación de los profesionales presupuestados para tal fin.</t>
    </r>
  </si>
  <si>
    <r>
      <t>Se presentaron 17 informes programados en un 100% cada uno. El informe</t>
    </r>
    <r>
      <rPr>
        <i/>
        <sz val="11"/>
        <rFont val="Arial"/>
        <family val="2"/>
      </rPr>
      <t xml:space="preserve"> "Seguimiento a publicaciones de la Contratación en la Plataforma SECOP"</t>
    </r>
    <r>
      <rPr>
        <sz val="11"/>
        <rFont val="Arial"/>
        <family val="2"/>
      </rPr>
      <t xml:space="preserve"> presenta un avance del 80%.
</t>
    </r>
  </si>
  <si>
    <t>A la fecha de corte al 31 de marzo de 2021, se elaboraron los estudios previos en sus componentes técnico y presupuestal.</t>
  </si>
  <si>
    <t>Gestión de pago de contratos de vigilancia vigentes.
•	Trámites de pagos de servicios públicos ante la fiduciaria y la tesorería de la Empresa de Renovación y Desarrollo Urbano de Bogotá, D.C. y de la adminsitración del proyecto locales Plaza de la Hoja.
•	Inicio de trámites para la declaración y presentación de impuestos prediales, en solicitud de clave ante la Secretaría Distrital de Hacienda. 
•	Consolidación y actualización de la Base de datos del inventario de predios de la Empresa de Renovación y Desarrollo Urbano de Bogotá, D.C. y fideicomitidos, en coordinación con la Dirección de Predios de la Entidad.
•	Se dio respuesta a las observaciones al proyecto de términos y se realizaron ajustes a los mismos para el proceso (SECOP 2, ERU-IPRE-001-2021) de contratación del servicio de vigilancia.  
•	En el marco del diagnóstico e implementación del sistema de información misional de la empresa se participó en mesas de trabajo para definir el contenido de Información predial que se trabajaría en dicho sistema.
 - Se avanzó en la presentación de las declaraciones de Impuesto predial de los predios fideicomitidos
- Se publicaron los Términos definitivos del proceso para la contratación de vigilancia en los predios ERU-IPRE-001-2021 y se atencieron las observaciones a los mismos. Se proyectaron las modificaciones que deben incluirse en la ADENDA. Se cerró el proceso el 31 de marzo fecha en la que se presentan las ofertas para posterior evaluación. Según el cronogama la adjudicación se hará em el mes de abril 2021</t>
  </si>
  <si>
    <t xml:space="preserve">Se han recibido 143 solicitudes de entes de Control de las cuales se debían responder por vencimiento de términos 136 en el trimestre.
Cada componente de este indicador pesa 33,33%, de las 136 solicitudes se evidencia lo siguiente:
-  106 requerimientos se respondieron dentro de términos  
-  7 requerimientos en Gestión con fecha de vencimiento posterior al corte 
- 30 requerimientos que se respondieron sin oportunidad 
Nota: Para la medición del indicador  se excluyeron  los siguientes requerimientos: 4  que llegaron duplicadas y 1 traslado que llego 2 veces. 
</t>
  </si>
  <si>
    <t>El procentaje de avance se contempla al 0%, debido a que para el primer trimestre no fueronrqueridos insumos para la elaboración de los actos administrativos de anuncio de proyecto, las declaratorias de utilidad pública y condiciones de urgencia requeridos de los proyectos priorizados por la empresa.</t>
  </si>
  <si>
    <t>El procentaje de avance se contempla al 0%, debido a que para el primer trimestre no fueron requeridos estudios previos de la gestión del suelo de los proyectos priorizados por la empresa.</t>
  </si>
  <si>
    <t xml:space="preserve">Se a adelantado la Caracterización jurídica predios y se elaboro la proyección de los costos para el PP Estación Metro 26  </t>
  </si>
  <si>
    <t xml:space="preserve">Se realizó caracterización predial y jurídica de las manzanas 25, 27, 31 y 38 (respuesta vía correo electrónico)
Se ha adelantado el diagnostico para el proyecto San Bernardo
Se a adelantado la Caracterización jurídica predios y se elaboro la proyección de los costos para el PP Estación Metro 26  </t>
  </si>
  <si>
    <t>Se contempla la actividad al 100% ya que es una actividad bajo demanda, se atendió solicitud de Makro Solucione SAS en virtud del Decreto Distrital No. 621 de 2016 modificado por el Decreto 595 de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</si>
</sst>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Red]0"/>
    <numFmt numFmtId="165" formatCode="dd/mm/yyyy;@"/>
    <numFmt numFmtId="166" formatCode="0.0%"/>
  </numFmts>
  <fonts count="31" x14ac:knownFonts="1">
    <font>
      <sz val="11"/>
      <color theme="1"/>
      <name val="Calibri"/>
      <family val="2"/>
      <scheme val="minor"/>
    </font>
    <font>
      <b/>
      <sz val="11"/>
      <color theme="1"/>
      <name val="Calibri"/>
      <family val="2"/>
      <scheme val="minor"/>
    </font>
    <font>
      <sz val="11"/>
      <color theme="1"/>
      <name val="Calibri"/>
      <family val="2"/>
      <scheme val="minor"/>
    </font>
    <font>
      <b/>
      <sz val="12"/>
      <name val="Calibri"/>
      <family val="2"/>
      <scheme val="minor"/>
    </font>
    <font>
      <sz val="12"/>
      <name val="Calibri"/>
      <family val="2"/>
      <scheme val="minor"/>
    </font>
    <font>
      <b/>
      <sz val="14"/>
      <color theme="1"/>
      <name val="Calibri"/>
      <family val="2"/>
      <scheme val="minor"/>
    </font>
    <font>
      <b/>
      <sz val="12"/>
      <color theme="1"/>
      <name val="Calibri"/>
      <family val="2"/>
      <scheme val="minor"/>
    </font>
    <font>
      <sz val="11"/>
      <color theme="1"/>
      <name val="Arial"/>
      <family val="2"/>
    </font>
    <font>
      <sz val="10"/>
      <color theme="1"/>
      <name val="Arial"/>
      <family val="2"/>
    </font>
    <font>
      <b/>
      <sz val="10"/>
      <color theme="1"/>
      <name val="Arial"/>
      <family val="2"/>
    </font>
    <font>
      <b/>
      <sz val="10"/>
      <color indexed="8"/>
      <name val="Arial"/>
      <family val="2"/>
    </font>
    <font>
      <b/>
      <sz val="9"/>
      <color theme="1"/>
      <name val="Arial"/>
      <family val="2"/>
    </font>
    <font>
      <sz val="10"/>
      <color indexed="8"/>
      <name val="Arial"/>
      <family val="2"/>
    </font>
    <font>
      <sz val="9"/>
      <color theme="1"/>
      <name val="Arial"/>
      <family val="2"/>
    </font>
    <font>
      <sz val="10"/>
      <color rgb="FF202124"/>
      <name val="Arial"/>
      <family val="2"/>
    </font>
    <font>
      <sz val="8"/>
      <name val="Calibri"/>
      <family val="2"/>
      <scheme val="minor"/>
    </font>
    <font>
      <sz val="12"/>
      <name val="Arial"/>
      <family val="2"/>
    </font>
    <font>
      <b/>
      <sz val="12"/>
      <name val="Arial"/>
      <family val="2"/>
    </font>
    <font>
      <sz val="12"/>
      <color rgb="FF000000"/>
      <name val="Arial"/>
      <family val="2"/>
    </font>
    <font>
      <sz val="12"/>
      <color theme="1"/>
      <name val="Arial"/>
      <family val="2"/>
    </font>
    <font>
      <sz val="12"/>
      <color rgb="FF202124"/>
      <name val="Arial"/>
      <family val="2"/>
    </font>
    <font>
      <b/>
      <sz val="14"/>
      <name val="Arial"/>
      <family val="2"/>
    </font>
    <font>
      <sz val="11"/>
      <name val="Helvetica"/>
    </font>
    <font>
      <sz val="11"/>
      <name val="Calibri"/>
      <family val="2"/>
      <scheme val="minor"/>
    </font>
    <font>
      <b/>
      <sz val="11"/>
      <name val="Calibri"/>
      <family val="2"/>
      <scheme val="minor"/>
    </font>
    <font>
      <b/>
      <sz val="11"/>
      <name val="Arial"/>
      <family val="2"/>
    </font>
    <font>
      <sz val="11"/>
      <name val="Arial"/>
      <family val="2"/>
    </font>
    <font>
      <b/>
      <sz val="11"/>
      <color theme="1"/>
      <name val="Arial"/>
      <family val="2"/>
    </font>
    <font>
      <u/>
      <sz val="11"/>
      <color rgb="FF0000FF"/>
      <name val="Arial"/>
      <family val="2"/>
    </font>
    <font>
      <u/>
      <sz val="11"/>
      <color rgb="FF1155CC"/>
      <name val="Arial"/>
      <family val="2"/>
    </font>
    <font>
      <i/>
      <sz val="1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8" tint="0.79998168889431442"/>
        <bgColor rgb="FFD9E2F3"/>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2" fillId="0" borderId="0"/>
    <xf numFmtId="9" fontId="2" fillId="0" borderId="0" applyFont="0" applyFill="0" applyBorder="0" applyAlignment="0" applyProtection="0"/>
  </cellStyleXfs>
  <cellXfs count="105">
    <xf numFmtId="0" fontId="0" fillId="0" borderId="0" xfId="0"/>
    <xf numFmtId="0" fontId="0" fillId="0" borderId="0" xfId="0" applyAlignment="1">
      <alignment vertical="center" wrapText="1"/>
    </xf>
    <xf numFmtId="0" fontId="0" fillId="0" borderId="0" xfId="0" applyAlignment="1">
      <alignment vertical="center"/>
    </xf>
    <xf numFmtId="0" fontId="3" fillId="5" borderId="1" xfId="0" applyFont="1" applyFill="1" applyBorder="1" applyAlignment="1">
      <alignment vertical="center" wrapText="1"/>
    </xf>
    <xf numFmtId="0" fontId="1" fillId="4" borderId="0" xfId="0" applyFont="1" applyFill="1" applyAlignment="1">
      <alignment horizontal="center" vertical="center" wrapText="1"/>
    </xf>
    <xf numFmtId="0" fontId="1" fillId="0" borderId="0" xfId="0" applyFont="1" applyAlignment="1">
      <alignment horizontal="center" vertical="center" wrapText="1"/>
    </xf>
    <xf numFmtId="0" fontId="4" fillId="0" borderId="1" xfId="0" applyFont="1" applyFill="1" applyBorder="1" applyAlignment="1">
      <alignment horizontal="justify" vertical="center" wrapText="1"/>
    </xf>
    <xf numFmtId="0" fontId="5" fillId="0" borderId="0" xfId="0" applyFont="1" applyAlignment="1">
      <alignment vertical="center"/>
    </xf>
    <xf numFmtId="0" fontId="7" fillId="0" borderId="0" xfId="1" applyFont="1"/>
    <xf numFmtId="0" fontId="8" fillId="0" borderId="0" xfId="1" applyFont="1"/>
    <xf numFmtId="0" fontId="9" fillId="5" borderId="1" xfId="1" applyFont="1" applyFill="1" applyBorder="1" applyAlignment="1">
      <alignment horizontal="center" vertical="center"/>
    </xf>
    <xf numFmtId="164" fontId="8" fillId="0" borderId="1" xfId="1" applyNumberFormat="1" applyFont="1" applyBorder="1" applyAlignment="1">
      <alignment horizontal="center" vertical="center"/>
    </xf>
    <xf numFmtId="14" fontId="8" fillId="0" borderId="1" xfId="1" applyNumberFormat="1" applyFont="1" applyBorder="1" applyAlignment="1">
      <alignment horizontal="center" vertical="center"/>
    </xf>
    <xf numFmtId="0" fontId="9" fillId="0" borderId="0" xfId="1" applyFont="1" applyAlignment="1">
      <alignment horizontal="center"/>
    </xf>
    <xf numFmtId="0" fontId="14" fillId="0" borderId="0" xfId="0" applyFont="1"/>
    <xf numFmtId="0" fontId="16" fillId="0" borderId="0" xfId="0" applyFont="1" applyAlignment="1">
      <alignment vertical="center" wrapText="1"/>
    </xf>
    <xf numFmtId="0" fontId="16" fillId="0" borderId="1" xfId="0" applyFont="1" applyBorder="1" applyAlignment="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readingOrder="1"/>
    </xf>
    <xf numFmtId="14" fontId="16" fillId="0" borderId="1" xfId="0" applyNumberFormat="1" applyFont="1" applyFill="1" applyBorder="1" applyAlignment="1">
      <alignment horizontal="center" vertical="center" wrapText="1"/>
    </xf>
    <xf numFmtId="0" fontId="16" fillId="0" borderId="0" xfId="0" applyFont="1" applyFill="1" applyAlignment="1">
      <alignment vertical="center" wrapText="1"/>
    </xf>
    <xf numFmtId="0" fontId="16" fillId="0" borderId="1" xfId="1" applyFont="1" applyFill="1" applyBorder="1" applyAlignment="1">
      <alignment horizontal="center" vertical="center" wrapText="1"/>
    </xf>
    <xf numFmtId="0" fontId="16" fillId="0" borderId="1" xfId="1" applyFont="1" applyBorder="1" applyAlignment="1">
      <alignment horizontal="justify" vertical="center" wrapText="1"/>
    </xf>
    <xf numFmtId="0" fontId="19" fillId="0" borderId="1" xfId="1" applyFont="1" applyBorder="1" applyAlignment="1">
      <alignment horizontal="justify" vertical="center" wrapText="1"/>
    </xf>
    <xf numFmtId="0" fontId="19" fillId="0" borderId="1" xfId="0" applyFont="1" applyBorder="1" applyAlignment="1">
      <alignment horizontal="left" vertical="center" wrapText="1"/>
    </xf>
    <xf numFmtId="0" fontId="19" fillId="0" borderId="1" xfId="0" applyFont="1" applyFill="1" applyBorder="1" applyAlignment="1">
      <alignment horizontal="center" vertical="center" wrapText="1"/>
    </xf>
    <xf numFmtId="14" fontId="18" fillId="0" borderId="1" xfId="0" applyNumberFormat="1" applyFont="1" applyFill="1" applyBorder="1" applyAlignment="1">
      <alignment horizontal="center" vertical="center" wrapText="1" readingOrder="1"/>
    </xf>
    <xf numFmtId="0" fontId="16" fillId="0" borderId="1" xfId="1" applyFont="1" applyBorder="1" applyAlignment="1">
      <alignment horizontal="left" vertical="center" wrapText="1"/>
    </xf>
    <xf numFmtId="0" fontId="19" fillId="0" borderId="1" xfId="1" applyFont="1" applyFill="1" applyBorder="1" applyAlignment="1">
      <alignment horizontal="center" vertical="center" wrapText="1"/>
    </xf>
    <xf numFmtId="14" fontId="19" fillId="0" borderId="1" xfId="1" applyNumberFormat="1" applyFont="1" applyFill="1" applyBorder="1" applyAlignment="1">
      <alignment horizontal="center" vertical="center" wrapText="1"/>
    </xf>
    <xf numFmtId="165" fontId="19" fillId="0" borderId="1" xfId="1" applyNumberFormat="1" applyFont="1" applyFill="1" applyBorder="1" applyAlignment="1">
      <alignment horizontal="center" vertical="center" wrapText="1"/>
    </xf>
    <xf numFmtId="0" fontId="16" fillId="0" borderId="0" xfId="0" applyFont="1" applyFill="1" applyAlignment="1">
      <alignment horizontal="center" vertical="center"/>
    </xf>
    <xf numFmtId="0" fontId="17" fillId="0" borderId="1" xfId="0" applyFont="1" applyFill="1" applyBorder="1" applyAlignment="1">
      <alignment horizontal="center" vertical="center"/>
    </xf>
    <xf numFmtId="0" fontId="16" fillId="0" borderId="0" xfId="0" applyFont="1" applyFill="1" applyAlignment="1">
      <alignment horizontal="center"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9" fillId="0" borderId="1" xfId="1" applyFont="1" applyBorder="1" applyAlignment="1">
      <alignment horizontal="center" vertical="center"/>
    </xf>
    <xf numFmtId="0" fontId="16" fillId="0" borderId="1" xfId="1"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Fill="1" applyBorder="1" applyAlignment="1">
      <alignment horizontal="center" vertical="center" wrapText="1" readingOrder="1"/>
    </xf>
    <xf numFmtId="14" fontId="16" fillId="0" borderId="1" xfId="1" applyNumberFormat="1" applyFont="1" applyFill="1" applyBorder="1" applyAlignment="1">
      <alignment horizontal="center" vertical="center" wrapText="1"/>
    </xf>
    <xf numFmtId="14" fontId="19" fillId="0" borderId="1" xfId="0" applyNumberFormat="1" applyFont="1" applyFill="1" applyBorder="1" applyAlignment="1">
      <alignment horizontal="center" vertical="center"/>
    </xf>
    <xf numFmtId="0" fontId="23" fillId="3" borderId="1" xfId="0" applyFont="1" applyFill="1" applyBorder="1" applyAlignment="1">
      <alignment horizontal="left" vertical="center" wrapText="1"/>
    </xf>
    <xf numFmtId="0" fontId="23" fillId="3" borderId="1" xfId="0" applyFont="1" applyFill="1" applyBorder="1" applyAlignment="1">
      <alignment vertical="center" wrapText="1"/>
    </xf>
    <xf numFmtId="2" fontId="22" fillId="3" borderId="1" xfId="0" applyNumberFormat="1" applyFont="1" applyFill="1" applyBorder="1" applyAlignment="1">
      <alignment horizontal="justify" vertical="center" wrapText="1"/>
    </xf>
    <xf numFmtId="0" fontId="22" fillId="3" borderId="1" xfId="0" applyFont="1" applyFill="1" applyBorder="1" applyAlignment="1">
      <alignment vertical="center" wrapText="1"/>
    </xf>
    <xf numFmtId="0" fontId="22" fillId="3" borderId="1" xfId="0" applyFont="1" applyFill="1" applyBorder="1" applyAlignment="1">
      <alignment vertical="top" wrapText="1"/>
    </xf>
    <xf numFmtId="0" fontId="22" fillId="3" borderId="1" xfId="0" applyFont="1" applyFill="1" applyBorder="1" applyAlignment="1">
      <alignment horizontal="justify" vertical="center" wrapText="1"/>
    </xf>
    <xf numFmtId="0" fontId="25" fillId="3" borderId="1" xfId="0" applyFont="1" applyFill="1" applyBorder="1" applyAlignment="1">
      <alignment horizontal="center" vertical="center" wrapText="1"/>
    </xf>
    <xf numFmtId="166" fontId="24" fillId="3" borderId="4" xfId="0" applyNumberFormat="1" applyFont="1" applyFill="1" applyBorder="1" applyAlignment="1">
      <alignment horizontal="center" vertical="center" wrapText="1"/>
    </xf>
    <xf numFmtId="0" fontId="26" fillId="3" borderId="1" xfId="0" applyFont="1" applyFill="1" applyBorder="1" applyAlignment="1">
      <alignment horizontal="justify" vertical="center" wrapText="1"/>
    </xf>
    <xf numFmtId="9" fontId="0" fillId="3" borderId="1" xfId="0" applyNumberFormat="1" applyFont="1" applyFill="1" applyBorder="1" applyAlignment="1">
      <alignment wrapText="1"/>
    </xf>
    <xf numFmtId="0" fontId="26" fillId="3" borderId="1" xfId="0" applyFont="1" applyFill="1" applyBorder="1" applyAlignment="1">
      <alignment horizontal="center" vertical="center" wrapText="1"/>
    </xf>
    <xf numFmtId="0" fontId="26" fillId="3" borderId="1" xfId="0" applyFont="1" applyFill="1" applyBorder="1" applyAlignment="1">
      <alignment horizontal="left" vertical="center" wrapText="1"/>
    </xf>
    <xf numFmtId="0" fontId="0" fillId="3" borderId="1" xfId="0" applyFont="1" applyFill="1" applyBorder="1" applyAlignment="1">
      <alignment vertical="center" wrapText="1"/>
    </xf>
    <xf numFmtId="166" fontId="25" fillId="3" borderId="1" xfId="2" applyNumberFormat="1" applyFont="1" applyFill="1" applyBorder="1" applyAlignment="1">
      <alignment horizontal="center" vertical="center" wrapText="1"/>
    </xf>
    <xf numFmtId="0" fontId="28" fillId="6" borderId="13" xfId="0" applyFont="1" applyFill="1" applyBorder="1" applyAlignment="1">
      <alignment horizontal="center" vertical="center" wrapText="1"/>
    </xf>
    <xf numFmtId="0" fontId="26" fillId="6" borderId="13" xfId="0" applyFont="1" applyFill="1" applyBorder="1" applyAlignment="1">
      <alignment horizontal="center" vertical="center" wrapText="1"/>
    </xf>
    <xf numFmtId="166" fontId="25" fillId="3" borderId="4" xfId="0" applyNumberFormat="1" applyFont="1" applyFill="1" applyBorder="1" applyAlignment="1">
      <alignment horizontal="center" vertical="center" wrapText="1"/>
    </xf>
    <xf numFmtId="166" fontId="25" fillId="3" borderId="1" xfId="0" applyNumberFormat="1" applyFont="1" applyFill="1" applyBorder="1" applyAlignment="1">
      <alignment horizontal="center" vertical="center" wrapText="1"/>
    </xf>
    <xf numFmtId="166" fontId="27" fillId="3" borderId="7" xfId="0" applyNumberFormat="1" applyFont="1" applyFill="1" applyBorder="1" applyAlignment="1">
      <alignment horizontal="center" vertical="center"/>
    </xf>
    <xf numFmtId="166" fontId="27" fillId="3" borderId="1" xfId="0" applyNumberFormat="1" applyFont="1" applyFill="1" applyBorder="1" applyAlignment="1">
      <alignment horizontal="center" vertical="center"/>
    </xf>
    <xf numFmtId="166" fontId="27" fillId="6" borderId="13"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6"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7" fillId="3" borderId="1" xfId="0" applyFont="1" applyFill="1" applyBorder="1" applyAlignment="1">
      <alignment horizontal="center" vertical="center" wrapText="1"/>
    </xf>
    <xf numFmtId="0" fontId="6" fillId="2" borderId="10" xfId="0" applyFont="1" applyFill="1" applyBorder="1" applyAlignment="1">
      <alignment horizontal="center" vertical="center" textRotation="90"/>
    </xf>
    <xf numFmtId="0" fontId="6" fillId="2" borderId="5" xfId="0" applyFont="1" applyFill="1" applyBorder="1" applyAlignment="1">
      <alignment horizontal="center" vertical="center" textRotation="90"/>
    </xf>
    <xf numFmtId="0" fontId="6" fillId="2" borderId="6" xfId="0" applyFont="1" applyFill="1" applyBorder="1" applyAlignment="1">
      <alignment horizontal="center" vertical="center" textRotation="90"/>
    </xf>
    <xf numFmtId="0" fontId="7" fillId="0" borderId="1" xfId="1" applyFont="1" applyBorder="1" applyAlignment="1">
      <alignment horizontal="center"/>
    </xf>
    <xf numFmtId="0" fontId="8" fillId="5" borderId="1" xfId="1" applyFont="1" applyFill="1" applyBorder="1" applyAlignment="1">
      <alignment horizontal="center" vertical="center"/>
    </xf>
    <xf numFmtId="0" fontId="9" fillId="5" borderId="1" xfId="1" applyFont="1" applyFill="1" applyBorder="1" applyAlignment="1">
      <alignment horizontal="center" vertical="center"/>
    </xf>
    <xf numFmtId="0" fontId="8" fillId="0" borderId="2" xfId="1" applyFont="1" applyBorder="1" applyAlignment="1">
      <alignment horizontal="left"/>
    </xf>
    <xf numFmtId="0" fontId="8" fillId="0" borderId="3" xfId="1" applyFont="1" applyBorder="1" applyAlignment="1">
      <alignment horizontal="left"/>
    </xf>
    <xf numFmtId="0" fontId="8" fillId="0" borderId="4" xfId="1" applyFont="1" applyBorder="1" applyAlignment="1">
      <alignment horizontal="left"/>
    </xf>
    <xf numFmtId="164" fontId="8" fillId="0" borderId="1" xfId="1" applyNumberFormat="1" applyFont="1" applyBorder="1" applyAlignment="1">
      <alignment horizontal="left"/>
    </xf>
    <xf numFmtId="0" fontId="8" fillId="0" borderId="1" xfId="1" applyFont="1" applyBorder="1" applyAlignment="1">
      <alignment horizontal="left"/>
    </xf>
    <xf numFmtId="0" fontId="9" fillId="0" borderId="0" xfId="1" applyFont="1" applyAlignment="1">
      <alignment horizontal="center"/>
    </xf>
    <xf numFmtId="0" fontId="8" fillId="0" borderId="1" xfId="1" applyFont="1" applyBorder="1" applyAlignment="1">
      <alignment horizontal="left" vertical="center"/>
    </xf>
    <xf numFmtId="0" fontId="9" fillId="5" borderId="1" xfId="1" applyFont="1" applyFill="1" applyBorder="1" applyAlignment="1">
      <alignment horizontal="center"/>
    </xf>
    <xf numFmtId="0" fontId="8" fillId="0" borderId="1" xfId="1" applyFont="1" applyBorder="1" applyAlignment="1">
      <alignment horizontal="left" vertical="center" wrapText="1"/>
    </xf>
    <xf numFmtId="0" fontId="9" fillId="5" borderId="2" xfId="1" applyFont="1" applyFill="1" applyBorder="1" applyAlignment="1">
      <alignment horizontal="center"/>
    </xf>
    <xf numFmtId="0" fontId="9" fillId="5" borderId="4" xfId="1" applyFont="1" applyFill="1" applyBorder="1" applyAlignment="1">
      <alignment horizontal="center"/>
    </xf>
    <xf numFmtId="0" fontId="8" fillId="0" borderId="1" xfId="1" applyFont="1" applyBorder="1" applyAlignment="1">
      <alignment horizontal="center"/>
    </xf>
    <xf numFmtId="0" fontId="8" fillId="0" borderId="1" xfId="1" applyFont="1" applyBorder="1" applyAlignment="1">
      <alignment horizontal="center" wrapText="1"/>
    </xf>
    <xf numFmtId="0" fontId="11" fillId="0" borderId="1" xfId="1" applyFont="1" applyBorder="1" applyAlignment="1">
      <alignment horizontal="center" vertical="center" wrapText="1"/>
    </xf>
    <xf numFmtId="0" fontId="11" fillId="0" borderId="1" xfId="1" applyFont="1" applyBorder="1" applyAlignment="1">
      <alignment horizontal="center" vertical="center"/>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8" fillId="0" borderId="8" xfId="1" applyFont="1" applyBorder="1" applyAlignment="1">
      <alignment horizontal="center"/>
    </xf>
    <xf numFmtId="0" fontId="8" fillId="0" borderId="10" xfId="1" applyFont="1" applyBorder="1" applyAlignment="1">
      <alignment horizontal="center"/>
    </xf>
    <xf numFmtId="0" fontId="8" fillId="0" borderId="7" xfId="1" applyFont="1" applyBorder="1" applyAlignment="1">
      <alignment horizontal="center"/>
    </xf>
    <xf numFmtId="0" fontId="8" fillId="0" borderId="5" xfId="1" applyFont="1" applyBorder="1" applyAlignment="1">
      <alignment horizontal="center"/>
    </xf>
    <xf numFmtId="0" fontId="8" fillId="0" borderId="11" xfId="1" applyFont="1" applyBorder="1" applyAlignment="1">
      <alignment horizontal="center"/>
    </xf>
    <xf numFmtId="0" fontId="8" fillId="0" borderId="6" xfId="1" applyFont="1" applyBorder="1" applyAlignment="1">
      <alignment horizontal="center"/>
    </xf>
    <xf numFmtId="0" fontId="10" fillId="0" borderId="1" xfId="1" applyFont="1" applyBorder="1" applyAlignment="1">
      <alignment horizontal="center" vertical="center" wrapText="1"/>
    </xf>
    <xf numFmtId="0" fontId="8" fillId="0" borderId="9" xfId="1" applyFont="1" applyBorder="1" applyAlignment="1">
      <alignment horizontal="center"/>
    </xf>
    <xf numFmtId="0" fontId="8" fillId="0" borderId="0" xfId="1" applyFont="1" applyBorder="1" applyAlignment="1">
      <alignment horizontal="center"/>
    </xf>
    <xf numFmtId="0" fontId="8" fillId="0" borderId="12" xfId="1" applyFont="1" applyBorder="1" applyAlignment="1">
      <alignment horizontal="center"/>
    </xf>
  </cellXfs>
  <cellStyles count="3">
    <cellStyle name="Normal" xfId="0" builtinId="0"/>
    <cellStyle name="Normal 2" xfId="1" xr:uid="{00000000-0005-0000-0000-000001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711021</xdr:colOff>
      <xdr:row>0</xdr:row>
      <xdr:rowOff>0</xdr:rowOff>
    </xdr:from>
    <xdr:to>
      <xdr:col>1</xdr:col>
      <xdr:colOff>3353873</xdr:colOff>
      <xdr:row>0</xdr:row>
      <xdr:rowOff>1081759</xdr:rowOff>
    </xdr:to>
    <xdr:pic>
      <xdr:nvPicPr>
        <xdr:cNvPr id="7" name="Imagen 5">
          <a:extLst>
            <a:ext uri="{FF2B5EF4-FFF2-40B4-BE49-F238E27FC236}">
              <a16:creationId xmlns:a16="http://schemas.microsoft.com/office/drawing/2014/main" id="{E697F97F-0FB7-4430-A272-CD0FCD5498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021" y="0"/>
          <a:ext cx="4038063" cy="1081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695325</xdr:colOff>
      <xdr:row>1</xdr:row>
      <xdr:rowOff>114300</xdr:rowOff>
    </xdr:from>
    <xdr:to>
      <xdr:col>3</xdr:col>
      <xdr:colOff>419100</xdr:colOff>
      <xdr:row>3</xdr:row>
      <xdr:rowOff>95250</xdr:rowOff>
    </xdr:to>
    <xdr:grpSp>
      <xdr:nvGrpSpPr>
        <xdr:cNvPr id="2" name="Grupo 7">
          <a:extLst>
            <a:ext uri="{FF2B5EF4-FFF2-40B4-BE49-F238E27FC236}">
              <a16:creationId xmlns:a16="http://schemas.microsoft.com/office/drawing/2014/main" id="{00000000-0008-0000-0300-000002000000}"/>
            </a:ext>
          </a:extLst>
        </xdr:cNvPr>
        <xdr:cNvGrpSpPr>
          <a:grpSpLocks/>
        </xdr:cNvGrpSpPr>
      </xdr:nvGrpSpPr>
      <xdr:grpSpPr bwMode="auto">
        <a:xfrm>
          <a:off x="1162050" y="295275"/>
          <a:ext cx="1895475" cy="504825"/>
          <a:chOff x="0" y="0"/>
          <a:chExt cx="5612127" cy="1388669"/>
        </a:xfrm>
      </xdr:grpSpPr>
      <xdr:pic>
        <xdr:nvPicPr>
          <xdr:cNvPr id="3" name="20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21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22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23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ERU"/>
      <sheetName val="Hoja1"/>
      <sheetName val="Instructivo"/>
      <sheetName val="VALORES"/>
      <sheetName val="Control"/>
    </sheetNames>
    <sheetDataSet>
      <sheetData sheetId="0"/>
      <sheetData sheetId="1"/>
      <sheetData sheetId="2"/>
      <sheetData sheetId="3">
        <row r="2">
          <cell r="D2" t="str">
            <v>1. Fortalecer la gestión institucional y el modelo de gestión de la ERU</v>
          </cell>
        </row>
        <row r="3">
          <cell r="D3" t="str">
            <v>2. Realizar la gestión administrativa, las obras y la comercialización de los predios y proyectos de la ERU</v>
          </cell>
        </row>
        <row r="4">
          <cell r="D4" t="str">
            <v>3. Gestionar (5) proyectos integrales de desarrollo, revitalización o renovación buscando promover la permanencia y calidad de vida de los pobladores y moradores originales así como los nuevos.</v>
          </cell>
        </row>
        <row r="5">
          <cell r="D5" t="str">
            <v>4. Gestionar suelo de 2,8 Hectáreas de desarrollo, revitalización o renovación Urbana</v>
          </cell>
        </row>
        <row r="6">
          <cell r="D6" t="str">
            <v xml:space="preserve">5. Gestionar el modelo jurídico administrativo del Complejo Hospitalario San Juan de Dios y avanzar en la ejecución de las actividades de las fases 0 y 1, en cumplimiento del Plan Especial de Manejo y Protección y los fallos No. 00319-2007 y 00043-2009 </v>
          </cell>
        </row>
        <row r="7">
          <cell r="D7" t="str">
            <v>No Aplica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about:blan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2"/>
  <sheetViews>
    <sheetView tabSelected="1" zoomScale="80" zoomScaleNormal="80" zoomScaleSheetLayoutView="100" workbookViewId="0">
      <selection activeCell="C1" sqref="C1:L1"/>
    </sheetView>
  </sheetViews>
  <sheetFormatPr baseColWidth="10" defaultColWidth="11.42578125" defaultRowHeight="15" x14ac:dyDescent="0.25"/>
  <cols>
    <col min="1" max="1" width="20.85546875" style="34" customWidth="1"/>
    <col min="2" max="2" width="63.140625" style="34" customWidth="1"/>
    <col min="3" max="3" width="56.42578125" style="34" customWidth="1"/>
    <col min="4" max="4" width="66" style="34" customWidth="1"/>
    <col min="5" max="5" width="48.7109375" style="34" customWidth="1"/>
    <col min="6" max="6" width="26.85546875" style="34" customWidth="1"/>
    <col min="7" max="7" width="48.42578125" style="34" customWidth="1"/>
    <col min="8" max="8" width="44.42578125" style="34" customWidth="1"/>
    <col min="9" max="9" width="45.42578125" style="34" customWidth="1"/>
    <col min="10" max="10" width="18.42578125" style="34" customWidth="1"/>
    <col min="11" max="11" width="24.42578125" style="34" customWidth="1"/>
    <col min="12" max="12" width="11.42578125" style="15" customWidth="1"/>
    <col min="13" max="13" width="98" style="15" customWidth="1"/>
    <col min="14" max="14" width="11.42578125" style="15" customWidth="1"/>
    <col min="15" max="16384" width="11.42578125" style="15"/>
  </cols>
  <sheetData>
    <row r="1" spans="1:13" ht="85.5" customHeight="1" x14ac:dyDescent="0.25">
      <c r="A1" s="69"/>
      <c r="B1" s="69"/>
      <c r="C1" s="70" t="s">
        <v>475</v>
      </c>
      <c r="D1" s="70"/>
      <c r="E1" s="70"/>
      <c r="F1" s="70"/>
      <c r="G1" s="70"/>
      <c r="H1" s="70"/>
      <c r="I1" s="70"/>
      <c r="J1" s="70"/>
      <c r="K1" s="70"/>
      <c r="L1" s="70"/>
    </row>
    <row r="3" spans="1:13" ht="18.95" customHeight="1" x14ac:dyDescent="0.25">
      <c r="A3" s="65" t="s">
        <v>544</v>
      </c>
      <c r="B3" s="65"/>
      <c r="C3" s="65"/>
      <c r="D3" s="65"/>
      <c r="E3" s="65"/>
      <c r="F3" s="65"/>
      <c r="G3" s="65"/>
      <c r="H3" s="65"/>
      <c r="I3" s="65"/>
      <c r="J3" s="65"/>
      <c r="K3" s="65"/>
      <c r="L3" s="71" t="s">
        <v>2</v>
      </c>
      <c r="M3" s="71"/>
    </row>
    <row r="4" spans="1:13" ht="15.75" x14ac:dyDescent="0.25">
      <c r="A4" s="65" t="s">
        <v>104</v>
      </c>
      <c r="B4" s="65" t="s">
        <v>51</v>
      </c>
      <c r="C4" s="65" t="s">
        <v>101</v>
      </c>
      <c r="D4" s="65" t="s">
        <v>102</v>
      </c>
      <c r="E4" s="65" t="s">
        <v>28</v>
      </c>
      <c r="F4" s="65" t="s">
        <v>54</v>
      </c>
      <c r="G4" s="65" t="s">
        <v>27</v>
      </c>
      <c r="H4" s="65" t="s">
        <v>0</v>
      </c>
      <c r="I4" s="65" t="s">
        <v>72</v>
      </c>
      <c r="J4" s="65" t="s">
        <v>103</v>
      </c>
      <c r="K4" s="65" t="s">
        <v>70</v>
      </c>
      <c r="L4" s="71" t="s">
        <v>176</v>
      </c>
      <c r="M4" s="71"/>
    </row>
    <row r="5" spans="1:13" ht="73.5" customHeight="1" x14ac:dyDescent="0.25">
      <c r="A5" s="65"/>
      <c r="B5" s="65"/>
      <c r="C5" s="65"/>
      <c r="D5" s="65"/>
      <c r="E5" s="65"/>
      <c r="F5" s="65"/>
      <c r="G5" s="65"/>
      <c r="H5" s="65"/>
      <c r="I5" s="65"/>
      <c r="J5" s="65"/>
      <c r="K5" s="65"/>
      <c r="L5" s="50" t="s">
        <v>3</v>
      </c>
      <c r="M5" s="50" t="s">
        <v>4</v>
      </c>
    </row>
    <row r="6" spans="1:13" ht="150" x14ac:dyDescent="0.25">
      <c r="A6" s="35" t="s">
        <v>181</v>
      </c>
      <c r="B6" s="16" t="s">
        <v>416</v>
      </c>
      <c r="C6" s="16" t="s">
        <v>417</v>
      </c>
      <c r="D6" s="16" t="s">
        <v>525</v>
      </c>
      <c r="E6" s="16" t="s">
        <v>526</v>
      </c>
      <c r="F6" s="17" t="s">
        <v>282</v>
      </c>
      <c r="G6" s="17" t="s">
        <v>335</v>
      </c>
      <c r="H6" s="18" t="s">
        <v>399</v>
      </c>
      <c r="I6" s="17" t="s">
        <v>523</v>
      </c>
      <c r="J6" s="19">
        <v>44561</v>
      </c>
      <c r="K6" s="17" t="s">
        <v>182</v>
      </c>
      <c r="L6" s="51">
        <v>0.625</v>
      </c>
      <c r="M6" s="44" t="s">
        <v>617</v>
      </c>
    </row>
    <row r="7" spans="1:13" ht="409.5" x14ac:dyDescent="0.25">
      <c r="A7" s="36" t="s">
        <v>183</v>
      </c>
      <c r="B7" s="16" t="s">
        <v>416</v>
      </c>
      <c r="C7" s="16" t="s">
        <v>419</v>
      </c>
      <c r="D7" s="16" t="s">
        <v>525</v>
      </c>
      <c r="E7" s="16" t="s">
        <v>524</v>
      </c>
      <c r="F7" s="17" t="s">
        <v>282</v>
      </c>
      <c r="G7" s="17" t="s">
        <v>336</v>
      </c>
      <c r="H7" s="17" t="s">
        <v>262</v>
      </c>
      <c r="I7" s="17" t="s">
        <v>309</v>
      </c>
      <c r="J7" s="19">
        <v>44561</v>
      </c>
      <c r="K7" s="17" t="s">
        <v>182</v>
      </c>
      <c r="L7" s="60">
        <v>0.497</v>
      </c>
      <c r="M7" s="44" t="s">
        <v>618</v>
      </c>
    </row>
    <row r="8" spans="1:13" ht="360" x14ac:dyDescent="0.25">
      <c r="A8" s="37" t="s">
        <v>170</v>
      </c>
      <c r="B8" s="16" t="s">
        <v>416</v>
      </c>
      <c r="C8" s="16" t="s">
        <v>419</v>
      </c>
      <c r="D8" s="16" t="s">
        <v>525</v>
      </c>
      <c r="E8" s="16" t="s">
        <v>524</v>
      </c>
      <c r="F8" s="17" t="s">
        <v>282</v>
      </c>
      <c r="G8" s="41" t="s">
        <v>263</v>
      </c>
      <c r="H8" s="25" t="s">
        <v>222</v>
      </c>
      <c r="I8" s="25" t="s">
        <v>310</v>
      </c>
      <c r="J8" s="19">
        <v>44377</v>
      </c>
      <c r="K8" s="17" t="s">
        <v>182</v>
      </c>
      <c r="L8" s="60">
        <v>0.3</v>
      </c>
      <c r="M8" s="44" t="s">
        <v>619</v>
      </c>
    </row>
    <row r="9" spans="1:13" ht="135" x14ac:dyDescent="0.25">
      <c r="A9" s="37" t="s">
        <v>168</v>
      </c>
      <c r="B9" s="16" t="s">
        <v>416</v>
      </c>
      <c r="C9" s="16" t="s">
        <v>419</v>
      </c>
      <c r="D9" s="16" t="s">
        <v>525</v>
      </c>
      <c r="E9" s="16" t="s">
        <v>524</v>
      </c>
      <c r="F9" s="17" t="s">
        <v>282</v>
      </c>
      <c r="G9" s="25" t="s">
        <v>184</v>
      </c>
      <c r="H9" s="25" t="s">
        <v>185</v>
      </c>
      <c r="I9" s="25" t="s">
        <v>311</v>
      </c>
      <c r="J9" s="19">
        <v>44561</v>
      </c>
      <c r="K9" s="17" t="s">
        <v>182</v>
      </c>
      <c r="L9" s="60">
        <v>0.8</v>
      </c>
      <c r="M9" s="44" t="s">
        <v>620</v>
      </c>
    </row>
    <row r="10" spans="1:13" ht="375" x14ac:dyDescent="0.25">
      <c r="A10" s="37" t="s">
        <v>186</v>
      </c>
      <c r="B10" s="16" t="s">
        <v>416</v>
      </c>
      <c r="C10" s="16" t="s">
        <v>419</v>
      </c>
      <c r="D10" s="16" t="s">
        <v>525</v>
      </c>
      <c r="E10" s="16" t="s">
        <v>524</v>
      </c>
      <c r="F10" s="17" t="s">
        <v>282</v>
      </c>
      <c r="G10" s="17" t="s">
        <v>336</v>
      </c>
      <c r="H10" s="17" t="s">
        <v>250</v>
      </c>
      <c r="I10" s="17" t="s">
        <v>409</v>
      </c>
      <c r="J10" s="19">
        <v>44561</v>
      </c>
      <c r="K10" s="17" t="s">
        <v>182</v>
      </c>
      <c r="L10" s="61">
        <v>0</v>
      </c>
      <c r="M10" s="44" t="s">
        <v>621</v>
      </c>
    </row>
    <row r="11" spans="1:13" ht="405" x14ac:dyDescent="0.25">
      <c r="A11" s="36" t="s">
        <v>187</v>
      </c>
      <c r="B11" s="16" t="s">
        <v>416</v>
      </c>
      <c r="C11" s="16" t="s">
        <v>419</v>
      </c>
      <c r="D11" s="16" t="s">
        <v>525</v>
      </c>
      <c r="E11" s="16" t="s">
        <v>524</v>
      </c>
      <c r="F11" s="17" t="s">
        <v>282</v>
      </c>
      <c r="G11" s="17" t="s">
        <v>478</v>
      </c>
      <c r="H11" s="17" t="s">
        <v>515</v>
      </c>
      <c r="I11" s="17" t="s">
        <v>312</v>
      </c>
      <c r="J11" s="19">
        <v>44561</v>
      </c>
      <c r="K11" s="17" t="s">
        <v>182</v>
      </c>
      <c r="L11" s="61">
        <v>0.79400000000000004</v>
      </c>
      <c r="M11" s="45" t="s">
        <v>622</v>
      </c>
    </row>
    <row r="12" spans="1:13" ht="405" x14ac:dyDescent="0.25">
      <c r="A12" s="36" t="s">
        <v>188</v>
      </c>
      <c r="B12" s="16" t="s">
        <v>416</v>
      </c>
      <c r="C12" s="16" t="s">
        <v>419</v>
      </c>
      <c r="D12" s="16" t="s">
        <v>525</v>
      </c>
      <c r="E12" s="16" t="s">
        <v>524</v>
      </c>
      <c r="F12" s="17" t="s">
        <v>282</v>
      </c>
      <c r="G12" s="17" t="s">
        <v>336</v>
      </c>
      <c r="H12" s="17" t="s">
        <v>479</v>
      </c>
      <c r="I12" s="17" t="s">
        <v>313</v>
      </c>
      <c r="J12" s="19">
        <v>44561</v>
      </c>
      <c r="K12" s="17" t="s">
        <v>182</v>
      </c>
      <c r="L12" s="61" t="s">
        <v>568</v>
      </c>
      <c r="M12" s="44" t="s">
        <v>623</v>
      </c>
    </row>
    <row r="13" spans="1:13" ht="135" x14ac:dyDescent="0.25">
      <c r="A13" s="36" t="s">
        <v>171</v>
      </c>
      <c r="B13" s="16" t="s">
        <v>416</v>
      </c>
      <c r="C13" s="16" t="s">
        <v>419</v>
      </c>
      <c r="D13" s="16" t="s">
        <v>525</v>
      </c>
      <c r="E13" s="16" t="s">
        <v>524</v>
      </c>
      <c r="F13" s="17" t="s">
        <v>282</v>
      </c>
      <c r="G13" s="17" t="s">
        <v>336</v>
      </c>
      <c r="H13" s="17" t="s">
        <v>528</v>
      </c>
      <c r="I13" s="17" t="s">
        <v>538</v>
      </c>
      <c r="J13" s="19">
        <v>44561</v>
      </c>
      <c r="K13" s="17" t="s">
        <v>182</v>
      </c>
      <c r="L13" s="61">
        <v>0.08</v>
      </c>
      <c r="M13" s="44" t="s">
        <v>624</v>
      </c>
    </row>
    <row r="14" spans="1:13" ht="180" x14ac:dyDescent="0.25">
      <c r="A14" s="35" t="s">
        <v>189</v>
      </c>
      <c r="B14" s="16" t="s">
        <v>416</v>
      </c>
      <c r="C14" s="16" t="s">
        <v>419</v>
      </c>
      <c r="D14" s="16" t="s">
        <v>525</v>
      </c>
      <c r="E14" s="16" t="s">
        <v>524</v>
      </c>
      <c r="F14" s="17" t="s">
        <v>282</v>
      </c>
      <c r="G14" s="17" t="s">
        <v>336</v>
      </c>
      <c r="H14" s="17" t="s">
        <v>480</v>
      </c>
      <c r="I14" s="17" t="s">
        <v>260</v>
      </c>
      <c r="J14" s="19">
        <v>44561</v>
      </c>
      <c r="K14" s="17" t="s">
        <v>182</v>
      </c>
      <c r="L14" s="61">
        <v>0</v>
      </c>
      <c r="M14" s="44" t="s">
        <v>625</v>
      </c>
    </row>
    <row r="15" spans="1:13" s="20" customFormat="1" ht="90" x14ac:dyDescent="0.25">
      <c r="A15" s="35" t="s">
        <v>46</v>
      </c>
      <c r="B15" s="16" t="s">
        <v>420</v>
      </c>
      <c r="C15" s="16" t="s">
        <v>421</v>
      </c>
      <c r="D15" s="16" t="s">
        <v>516</v>
      </c>
      <c r="E15" s="16" t="s">
        <v>422</v>
      </c>
      <c r="F15" s="17" t="s">
        <v>269</v>
      </c>
      <c r="G15" s="17" t="s">
        <v>337</v>
      </c>
      <c r="H15" s="17" t="s">
        <v>481</v>
      </c>
      <c r="I15" s="17" t="s">
        <v>278</v>
      </c>
      <c r="J15" s="19">
        <v>44377</v>
      </c>
      <c r="K15" s="17" t="s">
        <v>175</v>
      </c>
      <c r="L15" s="61">
        <v>0.08</v>
      </c>
      <c r="M15" s="52" t="s">
        <v>604</v>
      </c>
    </row>
    <row r="16" spans="1:13" s="20" customFormat="1" ht="90" x14ac:dyDescent="0.25">
      <c r="A16" s="35" t="s">
        <v>49</v>
      </c>
      <c r="B16" s="16" t="s">
        <v>420</v>
      </c>
      <c r="C16" s="16" t="s">
        <v>421</v>
      </c>
      <c r="D16" s="16" t="s">
        <v>516</v>
      </c>
      <c r="E16" s="16" t="s">
        <v>422</v>
      </c>
      <c r="F16" s="17" t="s">
        <v>269</v>
      </c>
      <c r="G16" s="17" t="s">
        <v>338</v>
      </c>
      <c r="H16" s="17" t="s">
        <v>179</v>
      </c>
      <c r="I16" s="17" t="s">
        <v>223</v>
      </c>
      <c r="J16" s="19">
        <v>44500</v>
      </c>
      <c r="K16" s="17" t="s">
        <v>175</v>
      </c>
      <c r="L16" s="61">
        <v>0.71</v>
      </c>
      <c r="M16" s="52" t="s">
        <v>605</v>
      </c>
    </row>
    <row r="17" spans="1:13" s="20" customFormat="1" ht="99.75" x14ac:dyDescent="0.25">
      <c r="A17" s="35" t="s">
        <v>49</v>
      </c>
      <c r="B17" s="16" t="s">
        <v>420</v>
      </c>
      <c r="C17" s="16" t="s">
        <v>421</v>
      </c>
      <c r="D17" s="16" t="s">
        <v>516</v>
      </c>
      <c r="E17" s="16" t="s">
        <v>422</v>
      </c>
      <c r="F17" s="17" t="s">
        <v>269</v>
      </c>
      <c r="G17" s="17" t="s">
        <v>338</v>
      </c>
      <c r="H17" s="17" t="s">
        <v>179</v>
      </c>
      <c r="I17" s="17" t="s">
        <v>224</v>
      </c>
      <c r="J17" s="19">
        <v>44500</v>
      </c>
      <c r="K17" s="17" t="s">
        <v>175</v>
      </c>
      <c r="L17" s="61">
        <v>0.5</v>
      </c>
      <c r="M17" s="52" t="s">
        <v>606</v>
      </c>
    </row>
    <row r="18" spans="1:13" s="20" customFormat="1" ht="90" x14ac:dyDescent="0.25">
      <c r="A18" s="35" t="s">
        <v>45</v>
      </c>
      <c r="B18" s="16" t="s">
        <v>420</v>
      </c>
      <c r="C18" s="16" t="s">
        <v>421</v>
      </c>
      <c r="D18" s="16" t="s">
        <v>516</v>
      </c>
      <c r="E18" s="16" t="s">
        <v>422</v>
      </c>
      <c r="F18" s="17" t="s">
        <v>269</v>
      </c>
      <c r="G18" s="17" t="s">
        <v>339</v>
      </c>
      <c r="H18" s="17" t="s">
        <v>180</v>
      </c>
      <c r="I18" s="17" t="s">
        <v>303</v>
      </c>
      <c r="J18" s="19">
        <v>44561</v>
      </c>
      <c r="K18" s="17" t="s">
        <v>175</v>
      </c>
      <c r="L18" s="61">
        <v>0.61</v>
      </c>
      <c r="M18" s="52" t="s">
        <v>607</v>
      </c>
    </row>
    <row r="19" spans="1:13" s="20" customFormat="1" ht="90" x14ac:dyDescent="0.25">
      <c r="A19" s="35" t="s">
        <v>423</v>
      </c>
      <c r="B19" s="16" t="s">
        <v>420</v>
      </c>
      <c r="C19" s="16" t="s">
        <v>421</v>
      </c>
      <c r="D19" s="16" t="s">
        <v>516</v>
      </c>
      <c r="E19" s="16" t="s">
        <v>422</v>
      </c>
      <c r="F19" s="17" t="s">
        <v>269</v>
      </c>
      <c r="G19" s="17" t="s">
        <v>267</v>
      </c>
      <c r="H19" s="17" t="s">
        <v>402</v>
      </c>
      <c r="I19" s="25" t="s">
        <v>264</v>
      </c>
      <c r="J19" s="19">
        <v>44561</v>
      </c>
      <c r="K19" s="17" t="s">
        <v>175</v>
      </c>
      <c r="L19" s="61">
        <v>0.06</v>
      </c>
      <c r="M19" s="52" t="s">
        <v>630</v>
      </c>
    </row>
    <row r="20" spans="1:13" s="20" customFormat="1" ht="90" x14ac:dyDescent="0.25">
      <c r="A20" s="35" t="s">
        <v>423</v>
      </c>
      <c r="B20" s="16" t="s">
        <v>420</v>
      </c>
      <c r="C20" s="16" t="s">
        <v>421</v>
      </c>
      <c r="D20" s="16" t="s">
        <v>516</v>
      </c>
      <c r="E20" s="16" t="s">
        <v>422</v>
      </c>
      <c r="F20" s="17" t="s">
        <v>269</v>
      </c>
      <c r="G20" s="17" t="s">
        <v>267</v>
      </c>
      <c r="H20" s="17" t="s">
        <v>266</v>
      </c>
      <c r="I20" s="25" t="s">
        <v>265</v>
      </c>
      <c r="J20" s="19">
        <v>44561</v>
      </c>
      <c r="K20" s="17" t="s">
        <v>175</v>
      </c>
      <c r="L20" s="61">
        <v>0.03</v>
      </c>
      <c r="M20" s="52" t="s">
        <v>608</v>
      </c>
    </row>
    <row r="21" spans="1:13" s="20" customFormat="1" ht="128.25" x14ac:dyDescent="0.25">
      <c r="A21" s="35" t="s">
        <v>177</v>
      </c>
      <c r="B21" s="16" t="s">
        <v>420</v>
      </c>
      <c r="C21" s="16" t="s">
        <v>421</v>
      </c>
      <c r="D21" s="16" t="s">
        <v>516</v>
      </c>
      <c r="E21" s="16" t="s">
        <v>422</v>
      </c>
      <c r="F21" s="17" t="s">
        <v>269</v>
      </c>
      <c r="G21" s="17" t="s">
        <v>268</v>
      </c>
      <c r="H21" s="17" t="s">
        <v>178</v>
      </c>
      <c r="I21" s="17" t="s">
        <v>249</v>
      </c>
      <c r="J21" s="19">
        <v>44561</v>
      </c>
      <c r="K21" s="17" t="s">
        <v>175</v>
      </c>
      <c r="L21" s="61">
        <v>0.17</v>
      </c>
      <c r="M21" s="52" t="s">
        <v>609</v>
      </c>
    </row>
    <row r="22" spans="1:13" s="20" customFormat="1" ht="90" x14ac:dyDescent="0.25">
      <c r="A22" s="35" t="s">
        <v>42</v>
      </c>
      <c r="B22" s="16" t="s">
        <v>420</v>
      </c>
      <c r="C22" s="16" t="s">
        <v>421</v>
      </c>
      <c r="D22" s="24" t="s">
        <v>527</v>
      </c>
      <c r="E22" s="16" t="s">
        <v>425</v>
      </c>
      <c r="F22" s="17" t="s">
        <v>269</v>
      </c>
      <c r="G22" s="17" t="s">
        <v>340</v>
      </c>
      <c r="H22" s="17" t="s">
        <v>245</v>
      </c>
      <c r="I22" s="17" t="s">
        <v>314</v>
      </c>
      <c r="J22" s="19">
        <v>44561</v>
      </c>
      <c r="K22" s="17" t="s">
        <v>175</v>
      </c>
      <c r="L22" s="61">
        <v>0.15</v>
      </c>
      <c r="M22" s="52" t="s">
        <v>610</v>
      </c>
    </row>
    <row r="23" spans="1:13" s="20" customFormat="1" ht="198.75" customHeight="1" x14ac:dyDescent="0.25">
      <c r="A23" s="38" t="s">
        <v>207</v>
      </c>
      <c r="B23" s="16" t="s">
        <v>420</v>
      </c>
      <c r="C23" s="16" t="s">
        <v>421</v>
      </c>
      <c r="D23" s="16" t="s">
        <v>516</v>
      </c>
      <c r="E23" s="16" t="s">
        <v>426</v>
      </c>
      <c r="F23" s="21" t="s">
        <v>269</v>
      </c>
      <c r="G23" s="21" t="s">
        <v>341</v>
      </c>
      <c r="H23" s="21" t="s">
        <v>403</v>
      </c>
      <c r="I23" s="17" t="s">
        <v>315</v>
      </c>
      <c r="J23" s="19">
        <v>44561</v>
      </c>
      <c r="K23" s="17" t="s">
        <v>293</v>
      </c>
      <c r="L23" s="62">
        <v>0.25</v>
      </c>
      <c r="M23" s="53" t="s">
        <v>611</v>
      </c>
    </row>
    <row r="24" spans="1:13" s="20" customFormat="1" ht="105" customHeight="1" x14ac:dyDescent="0.25">
      <c r="A24" s="38" t="s">
        <v>207</v>
      </c>
      <c r="B24" s="16" t="s">
        <v>420</v>
      </c>
      <c r="C24" s="16" t="s">
        <v>421</v>
      </c>
      <c r="D24" s="16" t="s">
        <v>516</v>
      </c>
      <c r="E24" s="16" t="s">
        <v>426</v>
      </c>
      <c r="F24" s="21" t="s">
        <v>386</v>
      </c>
      <c r="G24" s="21" t="s">
        <v>341</v>
      </c>
      <c r="H24" s="21" t="s">
        <v>529</v>
      </c>
      <c r="I24" s="17" t="s">
        <v>316</v>
      </c>
      <c r="J24" s="19">
        <v>44561</v>
      </c>
      <c r="K24" s="17" t="s">
        <v>293</v>
      </c>
      <c r="L24" s="63">
        <v>0.25</v>
      </c>
      <c r="M24" s="53" t="s">
        <v>612</v>
      </c>
    </row>
    <row r="25" spans="1:13" s="20" customFormat="1" ht="165" x14ac:dyDescent="0.25">
      <c r="A25" s="39" t="s">
        <v>24</v>
      </c>
      <c r="B25" s="16" t="s">
        <v>420</v>
      </c>
      <c r="C25" s="22" t="s">
        <v>427</v>
      </c>
      <c r="D25" s="16" t="s">
        <v>516</v>
      </c>
      <c r="E25" s="22" t="s">
        <v>530</v>
      </c>
      <c r="F25" s="21" t="s">
        <v>279</v>
      </c>
      <c r="G25" s="21" t="s">
        <v>342</v>
      </c>
      <c r="H25" s="21" t="s">
        <v>404</v>
      </c>
      <c r="I25" s="21" t="s">
        <v>389</v>
      </c>
      <c r="J25" s="42">
        <v>44377</v>
      </c>
      <c r="K25" s="21" t="s">
        <v>297</v>
      </c>
      <c r="L25" s="63">
        <v>1</v>
      </c>
      <c r="M25" s="53" t="s">
        <v>583</v>
      </c>
    </row>
    <row r="26" spans="1:13" s="20" customFormat="1" ht="90" x14ac:dyDescent="0.25">
      <c r="A26" s="39" t="s">
        <v>24</v>
      </c>
      <c r="B26" s="16" t="s">
        <v>420</v>
      </c>
      <c r="C26" s="22" t="s">
        <v>427</v>
      </c>
      <c r="D26" s="16" t="s">
        <v>516</v>
      </c>
      <c r="E26" s="22" t="s">
        <v>530</v>
      </c>
      <c r="F26" s="21" t="s">
        <v>279</v>
      </c>
      <c r="G26" s="21" t="s">
        <v>517</v>
      </c>
      <c r="H26" s="21" t="s">
        <v>482</v>
      </c>
      <c r="I26" s="21" t="s">
        <v>210</v>
      </c>
      <c r="J26" s="42">
        <v>44561</v>
      </c>
      <c r="K26" s="21" t="s">
        <v>297</v>
      </c>
      <c r="L26" s="61">
        <v>0.15</v>
      </c>
      <c r="M26" s="46" t="s">
        <v>584</v>
      </c>
    </row>
    <row r="27" spans="1:13" s="20" customFormat="1" ht="312.75" customHeight="1" x14ac:dyDescent="0.25">
      <c r="A27" s="39" t="s">
        <v>467</v>
      </c>
      <c r="B27" s="16" t="s">
        <v>420</v>
      </c>
      <c r="C27" s="22" t="s">
        <v>421</v>
      </c>
      <c r="D27" s="16" t="s">
        <v>516</v>
      </c>
      <c r="E27" s="22" t="s">
        <v>468</v>
      </c>
      <c r="F27" s="21" t="s">
        <v>279</v>
      </c>
      <c r="G27" s="21" t="s">
        <v>469</v>
      </c>
      <c r="H27" s="21" t="s">
        <v>470</v>
      </c>
      <c r="I27" s="21" t="s">
        <v>471</v>
      </c>
      <c r="J27" s="42">
        <v>44561</v>
      </c>
      <c r="K27" s="21" t="s">
        <v>296</v>
      </c>
      <c r="L27" s="61">
        <v>0.29409999999999997</v>
      </c>
      <c r="M27" s="55" t="s">
        <v>631</v>
      </c>
    </row>
    <row r="28" spans="1:13" s="20" customFormat="1" ht="90" x14ac:dyDescent="0.25">
      <c r="A28" s="39" t="s">
        <v>24</v>
      </c>
      <c r="B28" s="16" t="s">
        <v>420</v>
      </c>
      <c r="C28" s="22" t="s">
        <v>427</v>
      </c>
      <c r="D28" s="16" t="s">
        <v>516</v>
      </c>
      <c r="E28" s="22" t="s">
        <v>530</v>
      </c>
      <c r="F28" s="21" t="s">
        <v>279</v>
      </c>
      <c r="G28" s="21" t="s">
        <v>343</v>
      </c>
      <c r="H28" s="21" t="s">
        <v>405</v>
      </c>
      <c r="I28" s="21" t="s">
        <v>211</v>
      </c>
      <c r="J28" s="42">
        <v>44285</v>
      </c>
      <c r="K28" s="21" t="s">
        <v>296</v>
      </c>
      <c r="L28" s="61">
        <v>1</v>
      </c>
      <c r="M28" s="47" t="s">
        <v>585</v>
      </c>
    </row>
    <row r="29" spans="1:13" s="20" customFormat="1" ht="171" x14ac:dyDescent="0.25">
      <c r="A29" s="39" t="s">
        <v>212</v>
      </c>
      <c r="B29" s="16" t="s">
        <v>420</v>
      </c>
      <c r="C29" s="22" t="s">
        <v>427</v>
      </c>
      <c r="D29" s="16" t="s">
        <v>516</v>
      </c>
      <c r="E29" s="22" t="s">
        <v>530</v>
      </c>
      <c r="F29" s="21" t="s">
        <v>279</v>
      </c>
      <c r="G29" s="21" t="s">
        <v>344</v>
      </c>
      <c r="H29" s="21" t="s">
        <v>464</v>
      </c>
      <c r="I29" s="21" t="s">
        <v>483</v>
      </c>
      <c r="J29" s="42">
        <v>44561</v>
      </c>
      <c r="K29" s="21" t="s">
        <v>304</v>
      </c>
      <c r="L29" s="57">
        <f>6/20</f>
        <v>0.3</v>
      </c>
      <c r="M29" s="47" t="s">
        <v>586</v>
      </c>
    </row>
    <row r="30" spans="1:13" s="20" customFormat="1" ht="299.25" x14ac:dyDescent="0.25">
      <c r="A30" s="39" t="s">
        <v>212</v>
      </c>
      <c r="B30" s="16" t="s">
        <v>420</v>
      </c>
      <c r="C30" s="22" t="s">
        <v>428</v>
      </c>
      <c r="D30" s="16" t="s">
        <v>516</v>
      </c>
      <c r="E30" s="22" t="s">
        <v>530</v>
      </c>
      <c r="F30" s="21" t="s">
        <v>279</v>
      </c>
      <c r="G30" s="21" t="s">
        <v>531</v>
      </c>
      <c r="H30" s="21" t="s">
        <v>406</v>
      </c>
      <c r="I30" s="21" t="s">
        <v>317</v>
      </c>
      <c r="J30" s="42">
        <v>44561</v>
      </c>
      <c r="K30" s="21" t="s">
        <v>296</v>
      </c>
      <c r="L30" s="57">
        <f>5/23</f>
        <v>0.21739130434782608</v>
      </c>
      <c r="M30" s="47" t="s">
        <v>587</v>
      </c>
    </row>
    <row r="31" spans="1:13" s="20" customFormat="1" ht="171" x14ac:dyDescent="0.25">
      <c r="A31" s="39" t="s">
        <v>212</v>
      </c>
      <c r="B31" s="16" t="s">
        <v>420</v>
      </c>
      <c r="C31" s="22" t="s">
        <v>428</v>
      </c>
      <c r="D31" s="16" t="s">
        <v>516</v>
      </c>
      <c r="E31" s="22" t="s">
        <v>530</v>
      </c>
      <c r="F31" s="21" t="s">
        <v>279</v>
      </c>
      <c r="G31" s="21" t="s">
        <v>484</v>
      </c>
      <c r="H31" s="21" t="s">
        <v>407</v>
      </c>
      <c r="I31" s="21" t="s">
        <v>318</v>
      </c>
      <c r="J31" s="42">
        <v>44500</v>
      </c>
      <c r="K31" s="21" t="s">
        <v>296</v>
      </c>
      <c r="L31" s="57">
        <f>9/11</f>
        <v>0.81818181818181823</v>
      </c>
      <c r="M31" s="47" t="s">
        <v>588</v>
      </c>
    </row>
    <row r="32" spans="1:13" s="20" customFormat="1" ht="135" x14ac:dyDescent="0.25">
      <c r="A32" s="35" t="s">
        <v>213</v>
      </c>
      <c r="B32" s="16" t="s">
        <v>420</v>
      </c>
      <c r="C32" s="22" t="s">
        <v>428</v>
      </c>
      <c r="D32" s="16" t="s">
        <v>516</v>
      </c>
      <c r="E32" s="22" t="s">
        <v>530</v>
      </c>
      <c r="F32" s="21" t="s">
        <v>279</v>
      </c>
      <c r="G32" s="21" t="s">
        <v>345</v>
      </c>
      <c r="H32" s="21" t="s">
        <v>408</v>
      </c>
      <c r="I32" s="21" t="s">
        <v>319</v>
      </c>
      <c r="J32" s="42">
        <v>44561</v>
      </c>
      <c r="K32" s="17" t="s">
        <v>301</v>
      </c>
      <c r="L32" s="57">
        <v>0.8</v>
      </c>
      <c r="M32" s="47" t="s">
        <v>589</v>
      </c>
    </row>
    <row r="33" spans="1:13" s="20" customFormat="1" ht="228" x14ac:dyDescent="0.25">
      <c r="A33" s="39" t="s">
        <v>214</v>
      </c>
      <c r="B33" s="16" t="s">
        <v>420</v>
      </c>
      <c r="C33" s="22" t="s">
        <v>429</v>
      </c>
      <c r="D33" s="16" t="s">
        <v>516</v>
      </c>
      <c r="E33" s="22" t="s">
        <v>430</v>
      </c>
      <c r="F33" s="21" t="s">
        <v>270</v>
      </c>
      <c r="G33" s="21" t="s">
        <v>346</v>
      </c>
      <c r="H33" s="21" t="s">
        <v>347</v>
      </c>
      <c r="I33" s="21" t="s">
        <v>485</v>
      </c>
      <c r="J33" s="42">
        <v>44561</v>
      </c>
      <c r="K33" s="21" t="s">
        <v>295</v>
      </c>
      <c r="L33" s="57">
        <f>17/67</f>
        <v>0.2537313432835821</v>
      </c>
      <c r="M33" s="48" t="s">
        <v>590</v>
      </c>
    </row>
    <row r="34" spans="1:13" s="20" customFormat="1" ht="90" x14ac:dyDescent="0.25">
      <c r="A34" s="35" t="s">
        <v>215</v>
      </c>
      <c r="B34" s="16" t="s">
        <v>431</v>
      </c>
      <c r="C34" s="22" t="s">
        <v>432</v>
      </c>
      <c r="D34" s="16" t="s">
        <v>516</v>
      </c>
      <c r="E34" s="22" t="s">
        <v>530</v>
      </c>
      <c r="F34" s="21" t="s">
        <v>270</v>
      </c>
      <c r="G34" s="21" t="s">
        <v>348</v>
      </c>
      <c r="H34" s="21" t="s">
        <v>349</v>
      </c>
      <c r="I34" s="21" t="s">
        <v>390</v>
      </c>
      <c r="J34" s="42">
        <v>44561</v>
      </c>
      <c r="K34" s="21" t="s">
        <v>400</v>
      </c>
      <c r="L34" s="57">
        <f>3/3</f>
        <v>1</v>
      </c>
      <c r="M34" s="46" t="s">
        <v>591</v>
      </c>
    </row>
    <row r="35" spans="1:13" s="20" customFormat="1" ht="285" x14ac:dyDescent="0.25">
      <c r="A35" s="35" t="s">
        <v>232</v>
      </c>
      <c r="B35" s="16" t="s">
        <v>431</v>
      </c>
      <c r="C35" s="23" t="s">
        <v>259</v>
      </c>
      <c r="D35" s="16" t="s">
        <v>516</v>
      </c>
      <c r="E35" s="22" t="s">
        <v>530</v>
      </c>
      <c r="F35" s="21" t="s">
        <v>270</v>
      </c>
      <c r="G35" s="21" t="s">
        <v>348</v>
      </c>
      <c r="H35" s="21" t="s">
        <v>305</v>
      </c>
      <c r="I35" s="21" t="s">
        <v>486</v>
      </c>
      <c r="J35" s="42">
        <v>44561</v>
      </c>
      <c r="K35" s="21" t="s">
        <v>302</v>
      </c>
      <c r="L35" s="57">
        <f>5/5</f>
        <v>1</v>
      </c>
      <c r="M35" s="49" t="s">
        <v>592</v>
      </c>
    </row>
    <row r="36" spans="1:13" s="20" customFormat="1" ht="90" x14ac:dyDescent="0.25">
      <c r="A36" s="35" t="s">
        <v>215</v>
      </c>
      <c r="B36" s="16" t="s">
        <v>431</v>
      </c>
      <c r="C36" s="22" t="s">
        <v>432</v>
      </c>
      <c r="D36" s="16" t="s">
        <v>516</v>
      </c>
      <c r="E36" s="22" t="s">
        <v>530</v>
      </c>
      <c r="F36" s="21" t="s">
        <v>270</v>
      </c>
      <c r="G36" s="21" t="s">
        <v>348</v>
      </c>
      <c r="H36" s="21" t="s">
        <v>350</v>
      </c>
      <c r="I36" s="21" t="s">
        <v>391</v>
      </c>
      <c r="J36" s="42">
        <v>44561</v>
      </c>
      <c r="K36" s="21" t="s">
        <v>400</v>
      </c>
      <c r="L36" s="61">
        <v>0.16</v>
      </c>
      <c r="M36" s="49" t="s">
        <v>593</v>
      </c>
    </row>
    <row r="37" spans="1:13" s="20" customFormat="1" ht="90" x14ac:dyDescent="0.25">
      <c r="A37" s="35" t="s">
        <v>232</v>
      </c>
      <c r="B37" s="16" t="s">
        <v>431</v>
      </c>
      <c r="C37" s="23" t="s">
        <v>259</v>
      </c>
      <c r="D37" s="16" t="s">
        <v>516</v>
      </c>
      <c r="E37" s="22" t="s">
        <v>530</v>
      </c>
      <c r="F37" s="21" t="s">
        <v>270</v>
      </c>
      <c r="G37" s="21" t="s">
        <v>348</v>
      </c>
      <c r="H37" s="21" t="s">
        <v>306</v>
      </c>
      <c r="I37" s="21" t="s">
        <v>320</v>
      </c>
      <c r="J37" s="42">
        <v>44561</v>
      </c>
      <c r="K37" s="21" t="s">
        <v>302</v>
      </c>
      <c r="L37" s="57">
        <f>1/1</f>
        <v>1</v>
      </c>
      <c r="M37" s="49" t="s">
        <v>594</v>
      </c>
    </row>
    <row r="38" spans="1:13" s="20" customFormat="1" ht="105" x14ac:dyDescent="0.25">
      <c r="A38" s="35" t="s">
        <v>232</v>
      </c>
      <c r="B38" s="16" t="s">
        <v>416</v>
      </c>
      <c r="C38" s="16" t="s">
        <v>419</v>
      </c>
      <c r="D38" s="16" t="s">
        <v>525</v>
      </c>
      <c r="E38" s="16" t="s">
        <v>524</v>
      </c>
      <c r="F38" s="21" t="s">
        <v>270</v>
      </c>
      <c r="G38" s="21" t="s">
        <v>271</v>
      </c>
      <c r="H38" s="21" t="s">
        <v>261</v>
      </c>
      <c r="I38" s="21" t="s">
        <v>392</v>
      </c>
      <c r="J38" s="42">
        <v>44561</v>
      </c>
      <c r="K38" s="21" t="s">
        <v>292</v>
      </c>
      <c r="L38" s="61">
        <v>0</v>
      </c>
      <c r="M38" s="47" t="s">
        <v>595</v>
      </c>
    </row>
    <row r="39" spans="1:13" s="20" customFormat="1" ht="128.25" x14ac:dyDescent="0.25">
      <c r="A39" s="35" t="s">
        <v>216</v>
      </c>
      <c r="B39" s="16" t="s">
        <v>420</v>
      </c>
      <c r="C39" s="16" t="s">
        <v>421</v>
      </c>
      <c r="D39" s="16" t="s">
        <v>516</v>
      </c>
      <c r="E39" s="22" t="s">
        <v>233</v>
      </c>
      <c r="F39" s="21" t="s">
        <v>270</v>
      </c>
      <c r="G39" s="21" t="s">
        <v>351</v>
      </c>
      <c r="H39" s="21" t="s">
        <v>393</v>
      </c>
      <c r="I39" s="21" t="s">
        <v>321</v>
      </c>
      <c r="J39" s="42">
        <v>44561</v>
      </c>
      <c r="K39" s="21" t="s">
        <v>387</v>
      </c>
      <c r="L39" s="57">
        <v>0.25</v>
      </c>
      <c r="M39" s="47" t="s">
        <v>626</v>
      </c>
    </row>
    <row r="40" spans="1:13" s="20" customFormat="1" ht="299.25" x14ac:dyDescent="0.25">
      <c r="A40" s="35" t="s">
        <v>216</v>
      </c>
      <c r="B40" s="16" t="s">
        <v>420</v>
      </c>
      <c r="C40" s="16" t="s">
        <v>421</v>
      </c>
      <c r="D40" s="16" t="s">
        <v>516</v>
      </c>
      <c r="E40" s="22" t="s">
        <v>233</v>
      </c>
      <c r="F40" s="21" t="s">
        <v>270</v>
      </c>
      <c r="G40" s="21" t="s">
        <v>352</v>
      </c>
      <c r="H40" s="21" t="s">
        <v>353</v>
      </c>
      <c r="I40" s="21" t="s">
        <v>322</v>
      </c>
      <c r="J40" s="42">
        <v>44561</v>
      </c>
      <c r="K40" s="21" t="s">
        <v>415</v>
      </c>
      <c r="L40" s="57">
        <v>0.25</v>
      </c>
      <c r="M40" s="47" t="s">
        <v>627</v>
      </c>
    </row>
    <row r="41" spans="1:13" s="20" customFormat="1" ht="327.75" x14ac:dyDescent="0.25">
      <c r="A41" s="35" t="s">
        <v>234</v>
      </c>
      <c r="B41" s="16" t="s">
        <v>420</v>
      </c>
      <c r="C41" s="16" t="s">
        <v>421</v>
      </c>
      <c r="D41" s="16" t="s">
        <v>516</v>
      </c>
      <c r="E41" s="22" t="s">
        <v>233</v>
      </c>
      <c r="F41" s="21" t="s">
        <v>270</v>
      </c>
      <c r="G41" s="21" t="s">
        <v>354</v>
      </c>
      <c r="H41" s="21" t="s">
        <v>487</v>
      </c>
      <c r="I41" s="21" t="s">
        <v>323</v>
      </c>
      <c r="J41" s="42">
        <v>44561</v>
      </c>
      <c r="K41" s="21" t="s">
        <v>415</v>
      </c>
      <c r="L41" s="61">
        <v>0.52</v>
      </c>
      <c r="M41" s="47" t="s">
        <v>554</v>
      </c>
    </row>
    <row r="42" spans="1:13" s="20" customFormat="1" ht="327.75" x14ac:dyDescent="0.25">
      <c r="A42" s="35" t="s">
        <v>235</v>
      </c>
      <c r="B42" s="16" t="s">
        <v>420</v>
      </c>
      <c r="C42" s="16" t="s">
        <v>421</v>
      </c>
      <c r="D42" s="16" t="s">
        <v>516</v>
      </c>
      <c r="E42" s="22" t="s">
        <v>233</v>
      </c>
      <c r="F42" s="21" t="s">
        <v>270</v>
      </c>
      <c r="G42" s="21" t="s">
        <v>354</v>
      </c>
      <c r="H42" s="21" t="s">
        <v>488</v>
      </c>
      <c r="I42" s="21" t="s">
        <v>413</v>
      </c>
      <c r="J42" s="42">
        <v>44561</v>
      </c>
      <c r="K42" s="21" t="s">
        <v>415</v>
      </c>
      <c r="L42" s="61">
        <v>0.56999999999999995</v>
      </c>
      <c r="M42" s="47" t="s">
        <v>555</v>
      </c>
    </row>
    <row r="43" spans="1:13" s="20" customFormat="1" ht="185.25" x14ac:dyDescent="0.25">
      <c r="A43" s="40" t="s">
        <v>217</v>
      </c>
      <c r="B43" s="16" t="s">
        <v>420</v>
      </c>
      <c r="C43" s="22" t="s">
        <v>428</v>
      </c>
      <c r="D43" s="16" t="s">
        <v>516</v>
      </c>
      <c r="E43" s="22" t="s">
        <v>530</v>
      </c>
      <c r="F43" s="21" t="s">
        <v>279</v>
      </c>
      <c r="G43" s="21" t="s">
        <v>355</v>
      </c>
      <c r="H43" s="21" t="s">
        <v>394</v>
      </c>
      <c r="I43" s="21" t="s">
        <v>395</v>
      </c>
      <c r="J43" s="42">
        <v>44561</v>
      </c>
      <c r="K43" s="21" t="s">
        <v>489</v>
      </c>
      <c r="L43" s="57">
        <f>3/12</f>
        <v>0.25</v>
      </c>
      <c r="M43" s="47" t="s">
        <v>596</v>
      </c>
    </row>
    <row r="44" spans="1:13" s="20" customFormat="1" ht="114" x14ac:dyDescent="0.25">
      <c r="A44" s="39" t="s">
        <v>214</v>
      </c>
      <c r="B44" s="16" t="s">
        <v>420</v>
      </c>
      <c r="C44" s="22" t="s">
        <v>429</v>
      </c>
      <c r="D44" s="16" t="s">
        <v>516</v>
      </c>
      <c r="E44" s="22" t="s">
        <v>430</v>
      </c>
      <c r="F44" s="21" t="s">
        <v>270</v>
      </c>
      <c r="G44" s="21" t="s">
        <v>356</v>
      </c>
      <c r="H44" s="21" t="s">
        <v>490</v>
      </c>
      <c r="I44" s="21" t="s">
        <v>218</v>
      </c>
      <c r="J44" s="42">
        <v>44561</v>
      </c>
      <c r="K44" s="21" t="s">
        <v>491</v>
      </c>
      <c r="L44" s="57">
        <f>3/6</f>
        <v>0.5</v>
      </c>
      <c r="M44" s="47" t="s">
        <v>597</v>
      </c>
    </row>
    <row r="45" spans="1:13" s="20" customFormat="1" ht="142.5" x14ac:dyDescent="0.25">
      <c r="A45" s="36" t="s">
        <v>46</v>
      </c>
      <c r="B45" s="16" t="s">
        <v>431</v>
      </c>
      <c r="C45" s="22" t="s">
        <v>432</v>
      </c>
      <c r="D45" s="16" t="s">
        <v>516</v>
      </c>
      <c r="E45" s="22" t="s">
        <v>530</v>
      </c>
      <c r="F45" s="21" t="s">
        <v>270</v>
      </c>
      <c r="G45" s="21" t="s">
        <v>342</v>
      </c>
      <c r="H45" s="21" t="s">
        <v>357</v>
      </c>
      <c r="I45" s="21" t="s">
        <v>492</v>
      </c>
      <c r="J45" s="42">
        <v>44561</v>
      </c>
      <c r="K45" s="21" t="s">
        <v>388</v>
      </c>
      <c r="L45" s="61">
        <v>0.3</v>
      </c>
      <c r="M45" s="47" t="s">
        <v>598</v>
      </c>
    </row>
    <row r="46" spans="1:13" s="20" customFormat="1" ht="90" x14ac:dyDescent="0.25">
      <c r="A46" s="35" t="s">
        <v>42</v>
      </c>
      <c r="B46" s="16" t="s">
        <v>420</v>
      </c>
      <c r="C46" s="24" t="s">
        <v>274</v>
      </c>
      <c r="D46" s="24" t="s">
        <v>424</v>
      </c>
      <c r="E46" s="24" t="s">
        <v>433</v>
      </c>
      <c r="F46" s="17" t="s">
        <v>269</v>
      </c>
      <c r="G46" s="17" t="s">
        <v>202</v>
      </c>
      <c r="H46" s="17" t="s">
        <v>359</v>
      </c>
      <c r="I46" s="17" t="s">
        <v>272</v>
      </c>
      <c r="J46" s="19">
        <v>44469</v>
      </c>
      <c r="K46" s="17" t="s">
        <v>273</v>
      </c>
      <c r="L46" s="57">
        <v>0</v>
      </c>
      <c r="M46" s="54" t="s">
        <v>545</v>
      </c>
    </row>
    <row r="47" spans="1:13" s="20" customFormat="1" ht="90" x14ac:dyDescent="0.25">
      <c r="A47" s="35" t="s">
        <v>42</v>
      </c>
      <c r="B47" s="16" t="s">
        <v>420</v>
      </c>
      <c r="C47" s="24" t="s">
        <v>274</v>
      </c>
      <c r="D47" s="24" t="s">
        <v>424</v>
      </c>
      <c r="E47" s="24" t="s">
        <v>433</v>
      </c>
      <c r="F47" s="17" t="s">
        <v>269</v>
      </c>
      <c r="G47" s="17" t="s">
        <v>202</v>
      </c>
      <c r="H47" s="17" t="s">
        <v>358</v>
      </c>
      <c r="I47" s="17" t="s">
        <v>272</v>
      </c>
      <c r="J47" s="19">
        <v>44530</v>
      </c>
      <c r="K47" s="17" t="s">
        <v>273</v>
      </c>
      <c r="L47" s="57">
        <v>0</v>
      </c>
      <c r="M47" s="54" t="s">
        <v>546</v>
      </c>
    </row>
    <row r="48" spans="1:13" s="20" customFormat="1" ht="90" x14ac:dyDescent="0.25">
      <c r="A48" s="35" t="s">
        <v>42</v>
      </c>
      <c r="B48" s="16" t="s">
        <v>420</v>
      </c>
      <c r="C48" s="24" t="s">
        <v>274</v>
      </c>
      <c r="D48" s="24" t="s">
        <v>424</v>
      </c>
      <c r="E48" s="24" t="s">
        <v>433</v>
      </c>
      <c r="F48" s="17" t="s">
        <v>269</v>
      </c>
      <c r="G48" s="17" t="s">
        <v>202</v>
      </c>
      <c r="H48" s="17" t="s">
        <v>360</v>
      </c>
      <c r="I48" s="17" t="s">
        <v>272</v>
      </c>
      <c r="J48" s="19">
        <v>44560</v>
      </c>
      <c r="K48" s="17" t="s">
        <v>273</v>
      </c>
      <c r="L48" s="57">
        <v>0</v>
      </c>
      <c r="M48" s="54" t="s">
        <v>547</v>
      </c>
    </row>
    <row r="49" spans="1:13" s="20" customFormat="1" ht="90" x14ac:dyDescent="0.25">
      <c r="A49" s="35" t="s">
        <v>42</v>
      </c>
      <c r="B49" s="16" t="s">
        <v>434</v>
      </c>
      <c r="C49" s="24" t="s">
        <v>274</v>
      </c>
      <c r="D49" s="24" t="s">
        <v>527</v>
      </c>
      <c r="E49" s="16" t="s">
        <v>425</v>
      </c>
      <c r="F49" s="17" t="s">
        <v>269</v>
      </c>
      <c r="G49" s="17" t="s">
        <v>276</v>
      </c>
      <c r="H49" s="25" t="s">
        <v>493</v>
      </c>
      <c r="I49" s="25" t="s">
        <v>275</v>
      </c>
      <c r="J49" s="19">
        <v>44346</v>
      </c>
      <c r="K49" s="17" t="s">
        <v>273</v>
      </c>
      <c r="L49" s="57">
        <v>0.9</v>
      </c>
      <c r="M49" s="54" t="s">
        <v>548</v>
      </c>
    </row>
    <row r="50" spans="1:13" s="20" customFormat="1" ht="90" x14ac:dyDescent="0.25">
      <c r="A50" s="35" t="s">
        <v>42</v>
      </c>
      <c r="B50" s="16" t="s">
        <v>434</v>
      </c>
      <c r="C50" s="24" t="s">
        <v>274</v>
      </c>
      <c r="D50" s="24" t="s">
        <v>527</v>
      </c>
      <c r="E50" s="16" t="s">
        <v>425</v>
      </c>
      <c r="F50" s="17" t="s">
        <v>269</v>
      </c>
      <c r="G50" s="17" t="s">
        <v>276</v>
      </c>
      <c r="H50" s="17" t="s">
        <v>361</v>
      </c>
      <c r="I50" s="17" t="s">
        <v>307</v>
      </c>
      <c r="J50" s="19">
        <v>44316</v>
      </c>
      <c r="K50" s="17" t="s">
        <v>273</v>
      </c>
      <c r="L50" s="57">
        <v>0.05</v>
      </c>
      <c r="M50" s="54" t="s">
        <v>549</v>
      </c>
    </row>
    <row r="51" spans="1:13" s="20" customFormat="1" ht="90" x14ac:dyDescent="0.25">
      <c r="A51" s="35" t="s">
        <v>42</v>
      </c>
      <c r="B51" s="16" t="s">
        <v>434</v>
      </c>
      <c r="C51" s="24" t="s">
        <v>274</v>
      </c>
      <c r="D51" s="24" t="s">
        <v>527</v>
      </c>
      <c r="E51" s="24" t="s">
        <v>518</v>
      </c>
      <c r="F51" s="17" t="s">
        <v>269</v>
      </c>
      <c r="G51" s="17" t="s">
        <v>203</v>
      </c>
      <c r="H51" s="17" t="s">
        <v>204</v>
      </c>
      <c r="I51" s="17" t="s">
        <v>277</v>
      </c>
      <c r="J51" s="19">
        <v>44377</v>
      </c>
      <c r="K51" s="17" t="s">
        <v>273</v>
      </c>
      <c r="L51" s="57">
        <v>1</v>
      </c>
      <c r="M51" s="54" t="s">
        <v>550</v>
      </c>
    </row>
    <row r="52" spans="1:13" s="20" customFormat="1" ht="90" x14ac:dyDescent="0.25">
      <c r="A52" s="35" t="s">
        <v>42</v>
      </c>
      <c r="B52" s="16" t="s">
        <v>434</v>
      </c>
      <c r="C52" s="24" t="s">
        <v>274</v>
      </c>
      <c r="D52" s="24" t="s">
        <v>527</v>
      </c>
      <c r="E52" s="24" t="s">
        <v>532</v>
      </c>
      <c r="F52" s="17" t="s">
        <v>269</v>
      </c>
      <c r="G52" s="17" t="s">
        <v>519</v>
      </c>
      <c r="H52" s="17" t="s">
        <v>472</v>
      </c>
      <c r="I52" s="17" t="s">
        <v>473</v>
      </c>
      <c r="J52" s="19">
        <v>44469</v>
      </c>
      <c r="K52" s="17" t="s">
        <v>273</v>
      </c>
      <c r="L52" s="57">
        <v>0.5</v>
      </c>
      <c r="M52" s="54" t="s">
        <v>551</v>
      </c>
    </row>
    <row r="53" spans="1:13" s="20" customFormat="1" ht="120" x14ac:dyDescent="0.25">
      <c r="A53" s="35" t="s">
        <v>219</v>
      </c>
      <c r="B53" s="16" t="s">
        <v>435</v>
      </c>
      <c r="C53" s="16" t="s">
        <v>436</v>
      </c>
      <c r="D53" s="16" t="s">
        <v>494</v>
      </c>
      <c r="E53" s="16" t="s">
        <v>437</v>
      </c>
      <c r="F53" s="17" t="s">
        <v>289</v>
      </c>
      <c r="G53" s="17" t="s">
        <v>220</v>
      </c>
      <c r="H53" s="17" t="s">
        <v>398</v>
      </c>
      <c r="I53" s="17" t="s">
        <v>324</v>
      </c>
      <c r="J53" s="19">
        <v>44286</v>
      </c>
      <c r="K53" s="17" t="s">
        <v>298</v>
      </c>
      <c r="L53" s="57">
        <v>1</v>
      </c>
      <c r="M53" s="54" t="s">
        <v>564</v>
      </c>
    </row>
    <row r="54" spans="1:13" s="20" customFormat="1" ht="120" x14ac:dyDescent="0.25">
      <c r="A54" s="35" t="s">
        <v>40</v>
      </c>
      <c r="B54" s="16" t="s">
        <v>435</v>
      </c>
      <c r="C54" s="16" t="s">
        <v>436</v>
      </c>
      <c r="D54" s="16" t="s">
        <v>494</v>
      </c>
      <c r="E54" s="16" t="s">
        <v>437</v>
      </c>
      <c r="F54" s="17" t="s">
        <v>289</v>
      </c>
      <c r="G54" s="17" t="s">
        <v>220</v>
      </c>
      <c r="H54" s="17" t="s">
        <v>362</v>
      </c>
      <c r="I54" s="17" t="s">
        <v>324</v>
      </c>
      <c r="J54" s="19">
        <v>44377</v>
      </c>
      <c r="K54" s="17" t="s">
        <v>291</v>
      </c>
      <c r="L54" s="57">
        <f>91/100</f>
        <v>0.91</v>
      </c>
      <c r="M54" s="54" t="s">
        <v>565</v>
      </c>
    </row>
    <row r="55" spans="1:13" s="20" customFormat="1" ht="120" x14ac:dyDescent="0.25">
      <c r="A55" s="35" t="s">
        <v>40</v>
      </c>
      <c r="B55" s="16" t="s">
        <v>435</v>
      </c>
      <c r="C55" s="16" t="s">
        <v>436</v>
      </c>
      <c r="D55" s="16" t="s">
        <v>494</v>
      </c>
      <c r="E55" s="16" t="s">
        <v>437</v>
      </c>
      <c r="F55" s="17" t="s">
        <v>289</v>
      </c>
      <c r="G55" s="17" t="s">
        <v>220</v>
      </c>
      <c r="H55" s="17" t="s">
        <v>363</v>
      </c>
      <c r="I55" s="17" t="s">
        <v>324</v>
      </c>
      <c r="J55" s="19">
        <v>44469</v>
      </c>
      <c r="K55" s="17" t="s">
        <v>291</v>
      </c>
      <c r="L55" s="57">
        <f>176/240</f>
        <v>0.73333333333333328</v>
      </c>
      <c r="M55" s="54" t="s">
        <v>566</v>
      </c>
    </row>
    <row r="56" spans="1:13" s="20" customFormat="1" ht="120" x14ac:dyDescent="0.25">
      <c r="A56" s="35" t="s">
        <v>438</v>
      </c>
      <c r="B56" s="16" t="s">
        <v>435</v>
      </c>
      <c r="C56" s="16" t="s">
        <v>436</v>
      </c>
      <c r="D56" s="16" t="s">
        <v>494</v>
      </c>
      <c r="E56" s="16" t="s">
        <v>437</v>
      </c>
      <c r="F56" s="17" t="s">
        <v>289</v>
      </c>
      <c r="G56" s="17" t="s">
        <v>220</v>
      </c>
      <c r="H56" s="18" t="s">
        <v>251</v>
      </c>
      <c r="I56" s="18" t="s">
        <v>325</v>
      </c>
      <c r="J56" s="26">
        <v>44561</v>
      </c>
      <c r="K56" s="17" t="s">
        <v>291</v>
      </c>
      <c r="L56" s="57">
        <f>3/12</f>
        <v>0.25</v>
      </c>
      <c r="M56" s="54" t="s">
        <v>567</v>
      </c>
    </row>
    <row r="57" spans="1:13" s="20" customFormat="1" ht="165" x14ac:dyDescent="0.25">
      <c r="A57" s="35" t="s">
        <v>438</v>
      </c>
      <c r="B57" s="16" t="s">
        <v>435</v>
      </c>
      <c r="C57" s="16" t="s">
        <v>439</v>
      </c>
      <c r="D57" s="16" t="s">
        <v>494</v>
      </c>
      <c r="E57" s="16" t="s">
        <v>440</v>
      </c>
      <c r="F57" s="17" t="s">
        <v>289</v>
      </c>
      <c r="G57" s="17" t="s">
        <v>220</v>
      </c>
      <c r="H57" s="18" t="s">
        <v>252</v>
      </c>
      <c r="I57" s="18" t="s">
        <v>495</v>
      </c>
      <c r="J57" s="26">
        <v>44561</v>
      </c>
      <c r="K57" s="17" t="s">
        <v>291</v>
      </c>
      <c r="L57" s="57">
        <v>0</v>
      </c>
      <c r="M57" s="54" t="s">
        <v>633</v>
      </c>
    </row>
    <row r="58" spans="1:13" s="20" customFormat="1" ht="120" x14ac:dyDescent="0.25">
      <c r="A58" s="35" t="s">
        <v>438</v>
      </c>
      <c r="B58" s="16" t="s">
        <v>435</v>
      </c>
      <c r="C58" s="16" t="s">
        <v>441</v>
      </c>
      <c r="D58" s="16" t="s">
        <v>494</v>
      </c>
      <c r="E58" s="16" t="s">
        <v>442</v>
      </c>
      <c r="F58" s="17" t="s">
        <v>289</v>
      </c>
      <c r="G58" s="17" t="s">
        <v>220</v>
      </c>
      <c r="H58" s="17" t="s">
        <v>364</v>
      </c>
      <c r="I58" s="17" t="s">
        <v>326</v>
      </c>
      <c r="J58" s="19">
        <v>44561</v>
      </c>
      <c r="K58" s="17" t="s">
        <v>291</v>
      </c>
      <c r="L58" s="57">
        <v>0</v>
      </c>
      <c r="M58" s="54" t="s">
        <v>634</v>
      </c>
    </row>
    <row r="59" spans="1:13" s="20" customFormat="1" ht="90" x14ac:dyDescent="0.25">
      <c r="A59" s="35" t="s">
        <v>438</v>
      </c>
      <c r="B59" s="16" t="s">
        <v>435</v>
      </c>
      <c r="C59" s="16" t="s">
        <v>441</v>
      </c>
      <c r="D59" s="16" t="s">
        <v>494</v>
      </c>
      <c r="E59" s="16" t="s">
        <v>533</v>
      </c>
      <c r="F59" s="17" t="s">
        <v>289</v>
      </c>
      <c r="G59" s="17" t="s">
        <v>220</v>
      </c>
      <c r="H59" s="17" t="s">
        <v>520</v>
      </c>
      <c r="I59" s="17" t="s">
        <v>476</v>
      </c>
      <c r="J59" s="19">
        <v>44561</v>
      </c>
      <c r="K59" s="17" t="s">
        <v>291</v>
      </c>
      <c r="L59" s="61">
        <v>0.26</v>
      </c>
      <c r="M59" s="54" t="s">
        <v>636</v>
      </c>
    </row>
    <row r="60" spans="1:13" s="20" customFormat="1" ht="90" x14ac:dyDescent="0.25">
      <c r="A60" s="35" t="s">
        <v>458</v>
      </c>
      <c r="B60" s="16" t="s">
        <v>420</v>
      </c>
      <c r="C60" s="27" t="s">
        <v>427</v>
      </c>
      <c r="D60" s="16" t="s">
        <v>516</v>
      </c>
      <c r="E60" s="22" t="s">
        <v>530</v>
      </c>
      <c r="F60" s="17" t="s">
        <v>289</v>
      </c>
      <c r="G60" s="17" t="s">
        <v>221</v>
      </c>
      <c r="H60" s="17" t="s">
        <v>534</v>
      </c>
      <c r="I60" s="17" t="s">
        <v>496</v>
      </c>
      <c r="J60" s="19">
        <v>44561</v>
      </c>
      <c r="K60" s="17" t="s">
        <v>291</v>
      </c>
      <c r="L60" s="61">
        <v>1</v>
      </c>
      <c r="M60" s="54" t="s">
        <v>637</v>
      </c>
    </row>
    <row r="61" spans="1:13" s="20" customFormat="1" ht="120" customHeight="1" x14ac:dyDescent="0.25">
      <c r="A61" s="36" t="s">
        <v>208</v>
      </c>
      <c r="B61" s="16" t="s">
        <v>443</v>
      </c>
      <c r="C61" s="16" t="s">
        <v>444</v>
      </c>
      <c r="D61" s="16" t="s">
        <v>494</v>
      </c>
      <c r="E61" s="16" t="s">
        <v>437</v>
      </c>
      <c r="F61" s="17" t="s">
        <v>289</v>
      </c>
      <c r="G61" s="17" t="s">
        <v>225</v>
      </c>
      <c r="H61" s="17" t="s">
        <v>535</v>
      </c>
      <c r="I61" s="17" t="s">
        <v>540</v>
      </c>
      <c r="J61" s="19" t="s">
        <v>226</v>
      </c>
      <c r="K61" s="17" t="s">
        <v>299</v>
      </c>
      <c r="L61" s="61">
        <v>0.3</v>
      </c>
      <c r="M61" s="54" t="s">
        <v>635</v>
      </c>
    </row>
    <row r="62" spans="1:13" s="20" customFormat="1" ht="90" x14ac:dyDescent="0.25">
      <c r="A62" s="40" t="s">
        <v>209</v>
      </c>
      <c r="B62" s="16" t="s">
        <v>443</v>
      </c>
      <c r="C62" s="16" t="s">
        <v>445</v>
      </c>
      <c r="D62" s="16" t="s">
        <v>516</v>
      </c>
      <c r="E62" s="22" t="s">
        <v>530</v>
      </c>
      <c r="F62" s="17" t="s">
        <v>289</v>
      </c>
      <c r="G62" s="17" t="s">
        <v>227</v>
      </c>
      <c r="H62" s="17" t="s">
        <v>228</v>
      </c>
      <c r="I62" s="17" t="s">
        <v>539</v>
      </c>
      <c r="J62" s="19">
        <v>44561</v>
      </c>
      <c r="K62" s="17" t="s">
        <v>299</v>
      </c>
      <c r="L62" s="61">
        <v>0.3</v>
      </c>
      <c r="M62" s="54" t="s">
        <v>574</v>
      </c>
    </row>
    <row r="63" spans="1:13" s="20" customFormat="1" ht="90" x14ac:dyDescent="0.25">
      <c r="A63" s="36" t="s">
        <v>229</v>
      </c>
      <c r="B63" s="16" t="s">
        <v>434</v>
      </c>
      <c r="C63" s="16" t="s">
        <v>421</v>
      </c>
      <c r="D63" s="16" t="s">
        <v>516</v>
      </c>
      <c r="E63" s="16" t="s">
        <v>422</v>
      </c>
      <c r="F63" s="17" t="s">
        <v>289</v>
      </c>
      <c r="G63" s="17" t="s">
        <v>365</v>
      </c>
      <c r="H63" s="17" t="s">
        <v>366</v>
      </c>
      <c r="I63" s="17" t="s">
        <v>539</v>
      </c>
      <c r="J63" s="19">
        <v>44561</v>
      </c>
      <c r="K63" s="17" t="s">
        <v>299</v>
      </c>
      <c r="L63" s="61">
        <v>0.2</v>
      </c>
      <c r="M63" s="54" t="s">
        <v>575</v>
      </c>
    </row>
    <row r="64" spans="1:13" s="20" customFormat="1" ht="90" x14ac:dyDescent="0.25">
      <c r="A64" s="36" t="s">
        <v>229</v>
      </c>
      <c r="B64" s="16" t="s">
        <v>443</v>
      </c>
      <c r="C64" s="16" t="s">
        <v>445</v>
      </c>
      <c r="D64" s="16" t="s">
        <v>525</v>
      </c>
      <c r="E64" s="16" t="s">
        <v>524</v>
      </c>
      <c r="F64" s="17" t="s">
        <v>289</v>
      </c>
      <c r="G64" s="17" t="s">
        <v>367</v>
      </c>
      <c r="H64" s="17" t="s">
        <v>497</v>
      </c>
      <c r="I64" s="17" t="s">
        <v>539</v>
      </c>
      <c r="J64" s="19">
        <v>44561</v>
      </c>
      <c r="K64" s="17" t="s">
        <v>299</v>
      </c>
      <c r="L64" s="61">
        <v>0.2</v>
      </c>
      <c r="M64" s="54" t="s">
        <v>576</v>
      </c>
    </row>
    <row r="65" spans="1:13" s="20" customFormat="1" ht="120" x14ac:dyDescent="0.25">
      <c r="A65" s="36" t="s">
        <v>229</v>
      </c>
      <c r="B65" s="16" t="s">
        <v>443</v>
      </c>
      <c r="C65" s="16" t="s">
        <v>444</v>
      </c>
      <c r="D65" s="16" t="s">
        <v>494</v>
      </c>
      <c r="E65" s="16" t="s">
        <v>437</v>
      </c>
      <c r="F65" s="17" t="s">
        <v>289</v>
      </c>
      <c r="G65" s="17" t="s">
        <v>225</v>
      </c>
      <c r="H65" s="17" t="s">
        <v>498</v>
      </c>
      <c r="I65" s="17" t="s">
        <v>539</v>
      </c>
      <c r="J65" s="19">
        <v>44561</v>
      </c>
      <c r="K65" s="17" t="s">
        <v>299</v>
      </c>
      <c r="L65" s="61">
        <v>0.2</v>
      </c>
      <c r="M65" s="54" t="s">
        <v>577</v>
      </c>
    </row>
    <row r="66" spans="1:13" s="20" customFormat="1" ht="114.75" customHeight="1" x14ac:dyDescent="0.25">
      <c r="A66" s="36" t="s">
        <v>229</v>
      </c>
      <c r="B66" s="16" t="s">
        <v>443</v>
      </c>
      <c r="C66" s="16" t="s">
        <v>445</v>
      </c>
      <c r="D66" s="16" t="s">
        <v>418</v>
      </c>
      <c r="E66" s="16" t="s">
        <v>524</v>
      </c>
      <c r="F66" s="17" t="s">
        <v>283</v>
      </c>
      <c r="G66" s="17" t="s">
        <v>230</v>
      </c>
      <c r="H66" s="17" t="s">
        <v>246</v>
      </c>
      <c r="I66" s="17" t="s">
        <v>539</v>
      </c>
      <c r="J66" s="19">
        <v>44561</v>
      </c>
      <c r="K66" s="17" t="s">
        <v>299</v>
      </c>
      <c r="L66" s="61">
        <v>0.2</v>
      </c>
      <c r="M66" s="54" t="s">
        <v>578</v>
      </c>
    </row>
    <row r="67" spans="1:13" s="20" customFormat="1" ht="90" x14ac:dyDescent="0.25">
      <c r="A67" s="36" t="s">
        <v>229</v>
      </c>
      <c r="B67" s="16" t="s">
        <v>443</v>
      </c>
      <c r="C67" s="16" t="s">
        <v>445</v>
      </c>
      <c r="D67" s="16" t="s">
        <v>446</v>
      </c>
      <c r="E67" s="16" t="s">
        <v>174</v>
      </c>
      <c r="F67" s="17" t="s">
        <v>477</v>
      </c>
      <c r="G67" s="17" t="s">
        <v>368</v>
      </c>
      <c r="H67" s="17" t="s">
        <v>369</v>
      </c>
      <c r="I67" s="17" t="s">
        <v>231</v>
      </c>
      <c r="J67" s="19">
        <v>44561</v>
      </c>
      <c r="K67" s="17" t="s">
        <v>299</v>
      </c>
      <c r="L67" s="61">
        <v>1</v>
      </c>
      <c r="M67" s="54" t="s">
        <v>579</v>
      </c>
    </row>
    <row r="68" spans="1:13" s="20" customFormat="1" ht="90" x14ac:dyDescent="0.25">
      <c r="A68" s="36" t="s">
        <v>229</v>
      </c>
      <c r="B68" s="16" t="s">
        <v>443</v>
      </c>
      <c r="C68" s="16" t="s">
        <v>445</v>
      </c>
      <c r="D68" s="16" t="s">
        <v>446</v>
      </c>
      <c r="E68" s="16" t="s">
        <v>174</v>
      </c>
      <c r="F68" s="17" t="s">
        <v>477</v>
      </c>
      <c r="G68" s="17" t="s">
        <v>368</v>
      </c>
      <c r="H68" s="17" t="s">
        <v>499</v>
      </c>
      <c r="I68" s="17" t="s">
        <v>459</v>
      </c>
      <c r="J68" s="19">
        <v>44561</v>
      </c>
      <c r="K68" s="17" t="s">
        <v>299</v>
      </c>
      <c r="L68" s="61">
        <v>1</v>
      </c>
      <c r="M68" s="54" t="s">
        <v>580</v>
      </c>
    </row>
    <row r="69" spans="1:13" s="20" customFormat="1" ht="409.5" x14ac:dyDescent="0.25">
      <c r="A69" s="35" t="s">
        <v>460</v>
      </c>
      <c r="B69" s="16" t="s">
        <v>236</v>
      </c>
      <c r="C69" s="16" t="s">
        <v>447</v>
      </c>
      <c r="D69" s="16" t="s">
        <v>446</v>
      </c>
      <c r="E69" s="16" t="s">
        <v>448</v>
      </c>
      <c r="F69" s="17" t="s">
        <v>283</v>
      </c>
      <c r="G69" s="17" t="s">
        <v>370</v>
      </c>
      <c r="H69" s="17" t="s">
        <v>371</v>
      </c>
      <c r="I69" s="17" t="s">
        <v>474</v>
      </c>
      <c r="J69" s="19">
        <v>44561</v>
      </c>
      <c r="K69" s="17" t="s">
        <v>294</v>
      </c>
      <c r="L69" s="57">
        <v>0.25</v>
      </c>
      <c r="M69" s="55" t="s">
        <v>552</v>
      </c>
    </row>
    <row r="70" spans="1:13" s="20" customFormat="1" ht="270.75" x14ac:dyDescent="0.25">
      <c r="A70" s="35" t="s">
        <v>460</v>
      </c>
      <c r="B70" s="16" t="s">
        <v>236</v>
      </c>
      <c r="C70" s="16" t="s">
        <v>447</v>
      </c>
      <c r="D70" s="16" t="s">
        <v>446</v>
      </c>
      <c r="E70" s="16" t="s">
        <v>536</v>
      </c>
      <c r="F70" s="17" t="s">
        <v>283</v>
      </c>
      <c r="G70" s="17" t="s">
        <v>372</v>
      </c>
      <c r="H70" s="17" t="s">
        <v>373</v>
      </c>
      <c r="I70" s="17" t="s">
        <v>474</v>
      </c>
      <c r="J70" s="19">
        <v>44561</v>
      </c>
      <c r="K70" s="17" t="s">
        <v>294</v>
      </c>
      <c r="L70" s="57">
        <v>0.25</v>
      </c>
      <c r="M70" s="55" t="s">
        <v>553</v>
      </c>
    </row>
    <row r="71" spans="1:13" s="20" customFormat="1" ht="90" x14ac:dyDescent="0.25">
      <c r="A71" s="36" t="s">
        <v>253</v>
      </c>
      <c r="B71" s="16" t="s">
        <v>443</v>
      </c>
      <c r="C71" s="16" t="s">
        <v>449</v>
      </c>
      <c r="D71" s="16" t="s">
        <v>446</v>
      </c>
      <c r="E71" s="16" t="s">
        <v>536</v>
      </c>
      <c r="F71" s="17" t="s">
        <v>283</v>
      </c>
      <c r="G71" s="17" t="s">
        <v>368</v>
      </c>
      <c r="H71" s="17" t="s">
        <v>308</v>
      </c>
      <c r="I71" s="17" t="s">
        <v>327</v>
      </c>
      <c r="J71" s="19" t="s">
        <v>226</v>
      </c>
      <c r="K71" s="17" t="s">
        <v>401</v>
      </c>
      <c r="L71" s="64">
        <v>0.5</v>
      </c>
      <c r="M71" s="58" t="s">
        <v>628</v>
      </c>
    </row>
    <row r="72" spans="1:13" s="20" customFormat="1" ht="90" x14ac:dyDescent="0.25">
      <c r="A72" s="36" t="s">
        <v>253</v>
      </c>
      <c r="B72" s="16" t="s">
        <v>443</v>
      </c>
      <c r="C72" s="16" t="s">
        <v>445</v>
      </c>
      <c r="D72" s="16" t="s">
        <v>525</v>
      </c>
      <c r="E72" s="16" t="s">
        <v>524</v>
      </c>
      <c r="F72" s="17" t="s">
        <v>283</v>
      </c>
      <c r="G72" s="17" t="s">
        <v>367</v>
      </c>
      <c r="H72" s="17" t="s">
        <v>500</v>
      </c>
      <c r="I72" s="25" t="s">
        <v>396</v>
      </c>
      <c r="J72" s="19" t="s">
        <v>226</v>
      </c>
      <c r="K72" s="17" t="s">
        <v>401</v>
      </c>
      <c r="L72" s="64">
        <v>0</v>
      </c>
      <c r="M72" s="59" t="s">
        <v>581</v>
      </c>
    </row>
    <row r="73" spans="1:13" s="20" customFormat="1" ht="90" x14ac:dyDescent="0.25">
      <c r="A73" s="36" t="s">
        <v>253</v>
      </c>
      <c r="B73" s="16" t="s">
        <v>443</v>
      </c>
      <c r="C73" s="16" t="s">
        <v>445</v>
      </c>
      <c r="D73" s="16" t="s">
        <v>525</v>
      </c>
      <c r="E73" s="16" t="s">
        <v>524</v>
      </c>
      <c r="F73" s="17" t="s">
        <v>283</v>
      </c>
      <c r="G73" s="17" t="s">
        <v>367</v>
      </c>
      <c r="H73" s="17" t="s">
        <v>465</v>
      </c>
      <c r="I73" s="17" t="s">
        <v>328</v>
      </c>
      <c r="J73" s="19" t="s">
        <v>226</v>
      </c>
      <c r="K73" s="17" t="s">
        <v>401</v>
      </c>
      <c r="L73" s="64">
        <v>0</v>
      </c>
      <c r="M73" s="59" t="s">
        <v>582</v>
      </c>
    </row>
    <row r="74" spans="1:13" s="20" customFormat="1" ht="150" x14ac:dyDescent="0.25">
      <c r="A74" s="35" t="s">
        <v>460</v>
      </c>
      <c r="B74" s="16" t="s">
        <v>236</v>
      </c>
      <c r="C74" s="16" t="s">
        <v>450</v>
      </c>
      <c r="D74" s="16" t="s">
        <v>446</v>
      </c>
      <c r="E74" s="16" t="s">
        <v>451</v>
      </c>
      <c r="F74" s="17" t="s">
        <v>284</v>
      </c>
      <c r="G74" s="17" t="s">
        <v>374</v>
      </c>
      <c r="H74" s="17" t="s">
        <v>501</v>
      </c>
      <c r="I74" s="17" t="s">
        <v>502</v>
      </c>
      <c r="J74" s="19">
        <v>44561</v>
      </c>
      <c r="K74" s="17" t="s">
        <v>258</v>
      </c>
      <c r="L74" s="63">
        <v>0.5</v>
      </c>
      <c r="M74" s="56" t="s">
        <v>599</v>
      </c>
    </row>
    <row r="75" spans="1:13" s="20" customFormat="1" ht="150" x14ac:dyDescent="0.25">
      <c r="A75" s="35" t="s">
        <v>460</v>
      </c>
      <c r="B75" s="16" t="s">
        <v>236</v>
      </c>
      <c r="C75" s="16" t="s">
        <v>241</v>
      </c>
      <c r="D75" s="16" t="s">
        <v>446</v>
      </c>
      <c r="E75" s="16" t="s">
        <v>452</v>
      </c>
      <c r="F75" s="17" t="s">
        <v>287</v>
      </c>
      <c r="G75" s="17" t="s">
        <v>375</v>
      </c>
      <c r="H75" s="17" t="s">
        <v>503</v>
      </c>
      <c r="I75" s="17" t="s">
        <v>325</v>
      </c>
      <c r="J75" s="19">
        <v>44561</v>
      </c>
      <c r="K75" s="17" t="s">
        <v>258</v>
      </c>
      <c r="L75" s="63">
        <v>0.1</v>
      </c>
      <c r="M75" s="56" t="s">
        <v>600</v>
      </c>
    </row>
    <row r="76" spans="1:13" s="20" customFormat="1" ht="105" x14ac:dyDescent="0.25">
      <c r="A76" s="35" t="s">
        <v>460</v>
      </c>
      <c r="B76" s="16" t="s">
        <v>236</v>
      </c>
      <c r="C76" s="16" t="s">
        <v>453</v>
      </c>
      <c r="D76" s="16" t="s">
        <v>446</v>
      </c>
      <c r="E76" s="16" t="s">
        <v>461</v>
      </c>
      <c r="F76" s="17" t="s">
        <v>286</v>
      </c>
      <c r="G76" s="17" t="s">
        <v>376</v>
      </c>
      <c r="H76" s="17" t="s">
        <v>377</v>
      </c>
      <c r="I76" s="17" t="s">
        <v>412</v>
      </c>
      <c r="J76" s="19">
        <v>44561</v>
      </c>
      <c r="K76" s="17" t="s">
        <v>258</v>
      </c>
      <c r="L76" s="63">
        <v>0.56000000000000005</v>
      </c>
      <c r="M76" s="56" t="s">
        <v>601</v>
      </c>
    </row>
    <row r="77" spans="1:13" s="20" customFormat="1" ht="150" x14ac:dyDescent="0.25">
      <c r="A77" s="35" t="s">
        <v>460</v>
      </c>
      <c r="B77" s="16" t="s">
        <v>236</v>
      </c>
      <c r="C77" s="16" t="s">
        <v>453</v>
      </c>
      <c r="D77" s="16" t="s">
        <v>446</v>
      </c>
      <c r="E77" s="16" t="s">
        <v>461</v>
      </c>
      <c r="F77" s="17" t="s">
        <v>285</v>
      </c>
      <c r="G77" s="17" t="s">
        <v>376</v>
      </c>
      <c r="H77" s="17" t="s">
        <v>378</v>
      </c>
      <c r="I77" s="17" t="s">
        <v>504</v>
      </c>
      <c r="J77" s="19">
        <v>44561</v>
      </c>
      <c r="K77" s="17" t="s">
        <v>258</v>
      </c>
      <c r="L77" s="63">
        <v>0.56999999999999995</v>
      </c>
      <c r="M77" s="56" t="s">
        <v>602</v>
      </c>
    </row>
    <row r="78" spans="1:13" s="20" customFormat="1" ht="120" x14ac:dyDescent="0.25">
      <c r="A78" s="35" t="s">
        <v>460</v>
      </c>
      <c r="B78" s="16" t="s">
        <v>236</v>
      </c>
      <c r="C78" s="16" t="s">
        <v>379</v>
      </c>
      <c r="D78" s="16" t="s">
        <v>446</v>
      </c>
      <c r="E78" s="16" t="s">
        <v>454</v>
      </c>
      <c r="F78" s="17" t="s">
        <v>284</v>
      </c>
      <c r="G78" s="17" t="s">
        <v>379</v>
      </c>
      <c r="H78" s="25" t="s">
        <v>380</v>
      </c>
      <c r="I78" s="18" t="s">
        <v>329</v>
      </c>
      <c r="J78" s="19">
        <v>44561</v>
      </c>
      <c r="K78" s="17" t="s">
        <v>258</v>
      </c>
      <c r="L78" s="63">
        <v>0.12</v>
      </c>
      <c r="M78" s="56" t="s">
        <v>603</v>
      </c>
    </row>
    <row r="79" spans="1:13" s="20" customFormat="1" ht="120" x14ac:dyDescent="0.25">
      <c r="A79" s="35" t="s">
        <v>460</v>
      </c>
      <c r="B79" s="16" t="s">
        <v>236</v>
      </c>
      <c r="C79" s="16" t="s">
        <v>453</v>
      </c>
      <c r="D79" s="16" t="s">
        <v>446</v>
      </c>
      <c r="E79" s="16" t="s">
        <v>461</v>
      </c>
      <c r="F79" s="17" t="s">
        <v>280</v>
      </c>
      <c r="G79" s="25" t="s">
        <v>381</v>
      </c>
      <c r="H79" s="25" t="s">
        <v>247</v>
      </c>
      <c r="I79" s="17" t="s">
        <v>505</v>
      </c>
      <c r="J79" s="19">
        <v>44561</v>
      </c>
      <c r="K79" s="17" t="s">
        <v>190</v>
      </c>
      <c r="L79" s="61">
        <v>0.25</v>
      </c>
      <c r="M79" s="55" t="s">
        <v>569</v>
      </c>
    </row>
    <row r="80" spans="1:13" s="20" customFormat="1" ht="150" x14ac:dyDescent="0.25">
      <c r="A80" s="35" t="s">
        <v>460</v>
      </c>
      <c r="B80" s="16" t="s">
        <v>236</v>
      </c>
      <c r="C80" s="16" t="s">
        <v>455</v>
      </c>
      <c r="D80" s="16" t="s">
        <v>446</v>
      </c>
      <c r="E80" s="16" t="s">
        <v>456</v>
      </c>
      <c r="F80" s="17" t="s">
        <v>281</v>
      </c>
      <c r="G80" s="25" t="s">
        <v>382</v>
      </c>
      <c r="H80" s="25" t="s">
        <v>191</v>
      </c>
      <c r="I80" s="25" t="s">
        <v>506</v>
      </c>
      <c r="J80" s="19">
        <v>44561</v>
      </c>
      <c r="K80" s="17" t="s">
        <v>190</v>
      </c>
      <c r="L80" s="61">
        <v>0.22</v>
      </c>
      <c r="M80" s="55" t="s">
        <v>570</v>
      </c>
    </row>
    <row r="81" spans="1:13" s="20" customFormat="1" ht="90" x14ac:dyDescent="0.25">
      <c r="A81" s="35" t="s">
        <v>460</v>
      </c>
      <c r="B81" s="16" t="s">
        <v>236</v>
      </c>
      <c r="C81" s="16" t="s">
        <v>455</v>
      </c>
      <c r="D81" s="16" t="s">
        <v>446</v>
      </c>
      <c r="E81" s="16" t="s">
        <v>456</v>
      </c>
      <c r="F81" s="17" t="s">
        <v>281</v>
      </c>
      <c r="G81" s="25" t="s">
        <v>383</v>
      </c>
      <c r="H81" s="25" t="s">
        <v>507</v>
      </c>
      <c r="I81" s="25" t="s">
        <v>397</v>
      </c>
      <c r="J81" s="19">
        <v>44561</v>
      </c>
      <c r="K81" s="17" t="s">
        <v>190</v>
      </c>
      <c r="L81" s="61">
        <v>0.25</v>
      </c>
      <c r="M81" s="54" t="s">
        <v>571</v>
      </c>
    </row>
    <row r="82" spans="1:13" s="20" customFormat="1" ht="150" x14ac:dyDescent="0.25">
      <c r="A82" s="35" t="s">
        <v>460</v>
      </c>
      <c r="B82" s="16" t="s">
        <v>236</v>
      </c>
      <c r="C82" s="16" t="s">
        <v>455</v>
      </c>
      <c r="D82" s="16" t="s">
        <v>446</v>
      </c>
      <c r="E82" s="16" t="s">
        <v>456</v>
      </c>
      <c r="F82" s="17" t="s">
        <v>281</v>
      </c>
      <c r="G82" s="25" t="s">
        <v>508</v>
      </c>
      <c r="H82" s="25" t="s">
        <v>254</v>
      </c>
      <c r="I82" s="25" t="s">
        <v>509</v>
      </c>
      <c r="J82" s="43">
        <v>44561</v>
      </c>
      <c r="K82" s="17" t="s">
        <v>190</v>
      </c>
      <c r="L82" s="61">
        <v>0.25</v>
      </c>
      <c r="M82" s="55" t="s">
        <v>572</v>
      </c>
    </row>
    <row r="83" spans="1:13" s="20" customFormat="1" ht="90" x14ac:dyDescent="0.25">
      <c r="A83" s="35" t="s">
        <v>460</v>
      </c>
      <c r="B83" s="16" t="s">
        <v>236</v>
      </c>
      <c r="C83" s="16" t="s">
        <v>453</v>
      </c>
      <c r="D83" s="16" t="s">
        <v>446</v>
      </c>
      <c r="E83" s="16" t="s">
        <v>537</v>
      </c>
      <c r="F83" s="17" t="s">
        <v>280</v>
      </c>
      <c r="G83" s="25" t="s">
        <v>381</v>
      </c>
      <c r="H83" s="25" t="s">
        <v>384</v>
      </c>
      <c r="I83" s="17" t="s">
        <v>255</v>
      </c>
      <c r="J83" s="19">
        <v>44561</v>
      </c>
      <c r="K83" s="17" t="s">
        <v>190</v>
      </c>
      <c r="L83" s="61">
        <v>0.25</v>
      </c>
      <c r="M83" s="54" t="s">
        <v>573</v>
      </c>
    </row>
    <row r="84" spans="1:13" s="20" customFormat="1" ht="90" x14ac:dyDescent="0.25">
      <c r="A84" s="35" t="s">
        <v>192</v>
      </c>
      <c r="B84" s="16" t="s">
        <v>236</v>
      </c>
      <c r="C84" s="16" t="s">
        <v>241</v>
      </c>
      <c r="D84" s="16" t="s">
        <v>446</v>
      </c>
      <c r="E84" s="16" t="s">
        <v>452</v>
      </c>
      <c r="F84" s="17" t="s">
        <v>21</v>
      </c>
      <c r="G84" s="17" t="s">
        <v>193</v>
      </c>
      <c r="H84" s="17" t="s">
        <v>194</v>
      </c>
      <c r="I84" s="19" t="s">
        <v>195</v>
      </c>
      <c r="J84" s="19">
        <v>44561</v>
      </c>
      <c r="K84" s="17" t="s">
        <v>300</v>
      </c>
      <c r="L84" s="61">
        <v>0</v>
      </c>
      <c r="M84" s="54" t="s">
        <v>556</v>
      </c>
    </row>
    <row r="85" spans="1:13" s="20" customFormat="1" ht="135" x14ac:dyDescent="0.25">
      <c r="A85" s="35" t="s">
        <v>192</v>
      </c>
      <c r="B85" s="16" t="s">
        <v>236</v>
      </c>
      <c r="C85" s="16" t="s">
        <v>241</v>
      </c>
      <c r="D85" s="16" t="s">
        <v>446</v>
      </c>
      <c r="E85" s="16" t="s">
        <v>452</v>
      </c>
      <c r="F85" s="17" t="s">
        <v>21</v>
      </c>
      <c r="G85" s="17" t="s">
        <v>196</v>
      </c>
      <c r="H85" s="17" t="s">
        <v>248</v>
      </c>
      <c r="I85" s="19" t="s">
        <v>510</v>
      </c>
      <c r="J85" s="19">
        <v>44561</v>
      </c>
      <c r="K85" s="17" t="s">
        <v>300</v>
      </c>
      <c r="L85" s="61">
        <v>1</v>
      </c>
      <c r="M85" s="54" t="s">
        <v>557</v>
      </c>
    </row>
    <row r="86" spans="1:13" s="20" customFormat="1" ht="90" x14ac:dyDescent="0.25">
      <c r="A86" s="35" t="s">
        <v>192</v>
      </c>
      <c r="B86" s="16" t="s">
        <v>236</v>
      </c>
      <c r="C86" s="16" t="s">
        <v>241</v>
      </c>
      <c r="D86" s="16" t="s">
        <v>446</v>
      </c>
      <c r="E86" s="16" t="s">
        <v>452</v>
      </c>
      <c r="F86" s="17" t="s">
        <v>21</v>
      </c>
      <c r="G86" s="17" t="s">
        <v>197</v>
      </c>
      <c r="H86" s="17" t="s">
        <v>511</v>
      </c>
      <c r="I86" s="19" t="s">
        <v>334</v>
      </c>
      <c r="J86" s="19">
        <v>44561</v>
      </c>
      <c r="K86" s="17" t="s">
        <v>300</v>
      </c>
      <c r="L86" s="57">
        <f>17.8/18</f>
        <v>0.98888888888888893</v>
      </c>
      <c r="M86" s="54" t="s">
        <v>629</v>
      </c>
    </row>
    <row r="87" spans="1:13" s="20" customFormat="1" ht="75" x14ac:dyDescent="0.25">
      <c r="A87" s="35" t="s">
        <v>192</v>
      </c>
      <c r="B87" s="16" t="s">
        <v>236</v>
      </c>
      <c r="C87" s="16" t="s">
        <v>241</v>
      </c>
      <c r="D87" s="16" t="s">
        <v>446</v>
      </c>
      <c r="E87" s="16" t="s">
        <v>452</v>
      </c>
      <c r="F87" s="17" t="s">
        <v>21</v>
      </c>
      <c r="G87" s="17" t="s">
        <v>198</v>
      </c>
      <c r="H87" s="17" t="s">
        <v>199</v>
      </c>
      <c r="I87" s="19" t="s">
        <v>512</v>
      </c>
      <c r="J87" s="19">
        <v>44561</v>
      </c>
      <c r="K87" s="17" t="s">
        <v>300</v>
      </c>
      <c r="L87" s="61">
        <v>0.33</v>
      </c>
      <c r="M87" s="54" t="s">
        <v>558</v>
      </c>
    </row>
    <row r="88" spans="1:13" s="20" customFormat="1" ht="75" x14ac:dyDescent="0.25">
      <c r="A88" s="35" t="s">
        <v>192</v>
      </c>
      <c r="B88" s="16" t="s">
        <v>236</v>
      </c>
      <c r="C88" s="16" t="s">
        <v>241</v>
      </c>
      <c r="D88" s="16" t="s">
        <v>446</v>
      </c>
      <c r="E88" s="16" t="s">
        <v>452</v>
      </c>
      <c r="F88" s="17" t="s">
        <v>21</v>
      </c>
      <c r="G88" s="17" t="s">
        <v>200</v>
      </c>
      <c r="H88" s="17" t="s">
        <v>201</v>
      </c>
      <c r="I88" s="19" t="s">
        <v>330</v>
      </c>
      <c r="J88" s="19">
        <v>44561</v>
      </c>
      <c r="K88" s="17" t="s">
        <v>300</v>
      </c>
      <c r="L88" s="61">
        <v>0.25</v>
      </c>
      <c r="M88" s="54" t="s">
        <v>559</v>
      </c>
    </row>
    <row r="89" spans="1:13" s="20" customFormat="1" ht="152.25" customHeight="1" x14ac:dyDescent="0.25">
      <c r="A89" s="35" t="s">
        <v>192</v>
      </c>
      <c r="B89" s="16" t="s">
        <v>236</v>
      </c>
      <c r="C89" s="16" t="s">
        <v>241</v>
      </c>
      <c r="D89" s="16" t="s">
        <v>446</v>
      </c>
      <c r="E89" s="16" t="s">
        <v>452</v>
      </c>
      <c r="F89" s="17" t="s">
        <v>21</v>
      </c>
      <c r="G89" s="17" t="s">
        <v>200</v>
      </c>
      <c r="H89" s="17" t="s">
        <v>513</v>
      </c>
      <c r="I89" s="17" t="s">
        <v>331</v>
      </c>
      <c r="J89" s="19">
        <v>44561</v>
      </c>
      <c r="K89" s="17" t="s">
        <v>300</v>
      </c>
      <c r="L89" s="61">
        <v>0.92700000000000005</v>
      </c>
      <c r="M89" s="54" t="s">
        <v>632</v>
      </c>
    </row>
    <row r="90" spans="1:13" s="20" customFormat="1" ht="75" x14ac:dyDescent="0.25">
      <c r="A90" s="39" t="s">
        <v>61</v>
      </c>
      <c r="B90" s="16" t="s">
        <v>236</v>
      </c>
      <c r="C90" s="16" t="s">
        <v>241</v>
      </c>
      <c r="D90" s="16" t="s">
        <v>446</v>
      </c>
      <c r="E90" s="16" t="s">
        <v>452</v>
      </c>
      <c r="F90" s="17" t="s">
        <v>288</v>
      </c>
      <c r="G90" s="21" t="s">
        <v>237</v>
      </c>
      <c r="H90" s="28" t="s">
        <v>238</v>
      </c>
      <c r="I90" s="29" t="s">
        <v>332</v>
      </c>
      <c r="J90" s="30">
        <v>44561</v>
      </c>
      <c r="K90" s="28" t="s">
        <v>290</v>
      </c>
      <c r="L90" s="57">
        <f>196/203</f>
        <v>0.96551724137931039</v>
      </c>
      <c r="M90" s="44" t="s">
        <v>613</v>
      </c>
    </row>
    <row r="91" spans="1:13" s="20" customFormat="1" ht="75" x14ac:dyDescent="0.25">
      <c r="A91" s="39" t="s">
        <v>61</v>
      </c>
      <c r="B91" s="16" t="s">
        <v>236</v>
      </c>
      <c r="C91" s="16" t="s">
        <v>241</v>
      </c>
      <c r="D91" s="16" t="s">
        <v>446</v>
      </c>
      <c r="E91" s="16" t="s">
        <v>452</v>
      </c>
      <c r="F91" s="17" t="s">
        <v>288</v>
      </c>
      <c r="G91" s="21" t="s">
        <v>239</v>
      </c>
      <c r="H91" s="28" t="s">
        <v>240</v>
      </c>
      <c r="I91" s="29" t="s">
        <v>333</v>
      </c>
      <c r="J91" s="30">
        <v>44561</v>
      </c>
      <c r="K91" s="28" t="s">
        <v>290</v>
      </c>
      <c r="L91" s="57">
        <f>5/5</f>
        <v>1</v>
      </c>
      <c r="M91" s="44" t="s">
        <v>614</v>
      </c>
    </row>
    <row r="92" spans="1:13" s="20" customFormat="1" ht="90" x14ac:dyDescent="0.25">
      <c r="A92" s="39" t="s">
        <v>61</v>
      </c>
      <c r="B92" s="16" t="s">
        <v>236</v>
      </c>
      <c r="C92" s="16" t="s">
        <v>241</v>
      </c>
      <c r="D92" s="16" t="s">
        <v>446</v>
      </c>
      <c r="E92" s="16" t="s">
        <v>452</v>
      </c>
      <c r="F92" s="17" t="s">
        <v>288</v>
      </c>
      <c r="G92" s="21" t="s">
        <v>242</v>
      </c>
      <c r="H92" s="28" t="s">
        <v>243</v>
      </c>
      <c r="I92" s="29" t="s">
        <v>411</v>
      </c>
      <c r="J92" s="30">
        <v>44561</v>
      </c>
      <c r="K92" s="28" t="s">
        <v>290</v>
      </c>
      <c r="L92" s="57">
        <f>6/6</f>
        <v>1</v>
      </c>
      <c r="M92" s="44" t="s">
        <v>615</v>
      </c>
    </row>
    <row r="93" spans="1:13" s="20" customFormat="1" ht="75" x14ac:dyDescent="0.25">
      <c r="A93" s="39" t="s">
        <v>61</v>
      </c>
      <c r="B93" s="16" t="s">
        <v>236</v>
      </c>
      <c r="C93" s="16" t="s">
        <v>241</v>
      </c>
      <c r="D93" s="16" t="s">
        <v>446</v>
      </c>
      <c r="E93" s="16" t="s">
        <v>452</v>
      </c>
      <c r="F93" s="17" t="s">
        <v>288</v>
      </c>
      <c r="G93" s="21" t="s">
        <v>244</v>
      </c>
      <c r="H93" s="28" t="s">
        <v>256</v>
      </c>
      <c r="I93" s="29" t="s">
        <v>410</v>
      </c>
      <c r="J93" s="30">
        <v>44561</v>
      </c>
      <c r="K93" s="28" t="s">
        <v>290</v>
      </c>
      <c r="L93" s="57">
        <v>1</v>
      </c>
      <c r="M93" s="44" t="s">
        <v>616</v>
      </c>
    </row>
    <row r="94" spans="1:13" s="20" customFormat="1" ht="75" x14ac:dyDescent="0.25">
      <c r="A94" s="35" t="s">
        <v>59</v>
      </c>
      <c r="B94" s="16" t="s">
        <v>236</v>
      </c>
      <c r="C94" s="16" t="s">
        <v>241</v>
      </c>
      <c r="D94" s="16" t="s">
        <v>446</v>
      </c>
      <c r="E94" s="16" t="s">
        <v>452</v>
      </c>
      <c r="F94" s="17" t="s">
        <v>288</v>
      </c>
      <c r="G94" s="17" t="s">
        <v>462</v>
      </c>
      <c r="H94" s="17" t="s">
        <v>521</v>
      </c>
      <c r="I94" s="17" t="s">
        <v>514</v>
      </c>
      <c r="J94" s="19">
        <v>44560</v>
      </c>
      <c r="K94" s="17" t="s">
        <v>205</v>
      </c>
      <c r="L94" s="61">
        <v>0</v>
      </c>
      <c r="M94" s="55" t="s">
        <v>560</v>
      </c>
    </row>
    <row r="95" spans="1:13" s="20" customFormat="1" ht="75" x14ac:dyDescent="0.25">
      <c r="A95" s="35" t="s">
        <v>60</v>
      </c>
      <c r="B95" s="16" t="s">
        <v>236</v>
      </c>
      <c r="C95" s="16" t="s">
        <v>241</v>
      </c>
      <c r="D95" s="16" t="s">
        <v>446</v>
      </c>
      <c r="E95" s="16" t="s">
        <v>452</v>
      </c>
      <c r="F95" s="17" t="s">
        <v>288</v>
      </c>
      <c r="G95" s="17" t="s">
        <v>385</v>
      </c>
      <c r="H95" s="17" t="s">
        <v>206</v>
      </c>
      <c r="I95" s="17" t="s">
        <v>463</v>
      </c>
      <c r="J95" s="19">
        <v>44560</v>
      </c>
      <c r="K95" s="17" t="s">
        <v>205</v>
      </c>
      <c r="L95" s="61">
        <v>0.3</v>
      </c>
      <c r="M95" s="55" t="s">
        <v>561</v>
      </c>
    </row>
    <row r="96" spans="1:13" s="20" customFormat="1" ht="75" x14ac:dyDescent="0.25">
      <c r="A96" s="35" t="s">
        <v>59</v>
      </c>
      <c r="B96" s="16" t="s">
        <v>236</v>
      </c>
      <c r="C96" s="16" t="s">
        <v>241</v>
      </c>
      <c r="D96" s="16" t="s">
        <v>446</v>
      </c>
      <c r="E96" s="16" t="s">
        <v>452</v>
      </c>
      <c r="F96" s="17" t="s">
        <v>288</v>
      </c>
      <c r="G96" s="17" t="s">
        <v>385</v>
      </c>
      <c r="H96" s="17" t="s">
        <v>457</v>
      </c>
      <c r="I96" s="17" t="s">
        <v>466</v>
      </c>
      <c r="J96" s="19">
        <v>44560</v>
      </c>
      <c r="K96" s="17" t="s">
        <v>205</v>
      </c>
      <c r="L96" s="61">
        <v>0</v>
      </c>
      <c r="M96" s="55" t="s">
        <v>562</v>
      </c>
    </row>
    <row r="97" spans="1:13" s="20" customFormat="1" ht="75" x14ac:dyDescent="0.25">
      <c r="A97" s="35" t="s">
        <v>59</v>
      </c>
      <c r="B97" s="16" t="s">
        <v>236</v>
      </c>
      <c r="C97" s="16" t="s">
        <v>241</v>
      </c>
      <c r="D97" s="16" t="s">
        <v>446</v>
      </c>
      <c r="E97" s="16" t="s">
        <v>452</v>
      </c>
      <c r="F97" s="17" t="s">
        <v>288</v>
      </c>
      <c r="G97" s="17" t="s">
        <v>385</v>
      </c>
      <c r="H97" s="17" t="s">
        <v>257</v>
      </c>
      <c r="I97" s="17" t="s">
        <v>522</v>
      </c>
      <c r="J97" s="19">
        <v>44560</v>
      </c>
      <c r="K97" s="17" t="s">
        <v>414</v>
      </c>
      <c r="L97" s="61">
        <v>0.3</v>
      </c>
      <c r="M97" s="55" t="s">
        <v>563</v>
      </c>
    </row>
    <row r="98" spans="1:13" x14ac:dyDescent="0.25">
      <c r="A98" s="31"/>
      <c r="B98" s="31"/>
      <c r="C98" s="31"/>
      <c r="D98" s="31"/>
      <c r="E98" s="31"/>
      <c r="F98" s="31"/>
      <c r="G98" s="31"/>
      <c r="H98" s="31"/>
      <c r="I98" s="31"/>
      <c r="J98" s="31"/>
      <c r="K98" s="31"/>
    </row>
    <row r="99" spans="1:13" ht="34.5" customHeight="1" x14ac:dyDescent="0.25">
      <c r="A99" s="31"/>
      <c r="B99" s="32" t="s">
        <v>22</v>
      </c>
      <c r="C99" s="66" t="s">
        <v>543</v>
      </c>
      <c r="D99" s="67"/>
      <c r="E99" s="68"/>
      <c r="F99" s="31"/>
      <c r="G99" s="31"/>
      <c r="H99" s="31"/>
      <c r="I99" s="31"/>
      <c r="J99" s="31"/>
      <c r="K99" s="31"/>
    </row>
    <row r="100" spans="1:13" ht="15.75" x14ac:dyDescent="0.25">
      <c r="A100" s="31"/>
      <c r="B100" s="32" t="s">
        <v>52</v>
      </c>
      <c r="C100" s="66">
        <v>1</v>
      </c>
      <c r="D100" s="67"/>
      <c r="E100" s="68"/>
      <c r="F100" s="31"/>
      <c r="G100" s="31"/>
      <c r="H100" s="31"/>
      <c r="I100" s="31"/>
      <c r="J100" s="31"/>
      <c r="K100" s="31"/>
    </row>
    <row r="101" spans="1:13" x14ac:dyDescent="0.25">
      <c r="A101" s="33"/>
      <c r="B101" s="33"/>
      <c r="C101" s="33"/>
      <c r="D101" s="33"/>
      <c r="E101" s="33"/>
      <c r="F101" s="33"/>
      <c r="G101" s="33"/>
      <c r="H101" s="33"/>
      <c r="I101" s="33"/>
      <c r="J101" s="33"/>
      <c r="K101" s="33"/>
    </row>
    <row r="102" spans="1:13" x14ac:dyDescent="0.25">
      <c r="A102" s="33"/>
      <c r="B102" s="33"/>
      <c r="C102" s="33"/>
      <c r="D102" s="33"/>
      <c r="E102" s="33"/>
      <c r="F102" s="33"/>
      <c r="G102" s="33"/>
      <c r="H102" s="33"/>
      <c r="I102" s="33"/>
      <c r="J102" s="33"/>
      <c r="K102" s="33"/>
    </row>
  </sheetData>
  <mergeCells count="18">
    <mergeCell ref="A1:B1"/>
    <mergeCell ref="C1:L1"/>
    <mergeCell ref="L4:M4"/>
    <mergeCell ref="A4:A5"/>
    <mergeCell ref="G4:G5"/>
    <mergeCell ref="H4:H5"/>
    <mergeCell ref="D4:D5"/>
    <mergeCell ref="E4:E5"/>
    <mergeCell ref="F4:F5"/>
    <mergeCell ref="K4:K5"/>
    <mergeCell ref="C4:C5"/>
    <mergeCell ref="A3:K3"/>
    <mergeCell ref="L3:M3"/>
    <mergeCell ref="I4:I5"/>
    <mergeCell ref="J4:J5"/>
    <mergeCell ref="C100:E100"/>
    <mergeCell ref="C99:E99"/>
    <mergeCell ref="B4:B5"/>
  </mergeCells>
  <phoneticPr fontId="15" type="noConversion"/>
  <dataValidations xWindow="1059" yWindow="626" count="2">
    <dataValidation type="list" allowBlank="1" showInputMessage="1" showErrorMessage="1" sqref="C25:C34 C43:C45 D74:D97 C36 C60 D67:D71 D53:D59" xr:uid="{00000000-0002-0000-0000-000000000000}">
      <formula1>PDD</formula1>
    </dataValidation>
    <dataValidation type="list" allowBlank="1" showInputMessage="1" showErrorMessage="1" sqref="A71:A73 A61:A68 A7:A13" xr:uid="{00000000-0002-0000-0000-000001000000}">
      <formula1>Proy</formula1>
    </dataValidation>
  </dataValidations>
  <hyperlinks>
    <hyperlink ref="M71" r:id="rId1" xr:uid="{BF172FA3-096D-4FA0-BC58-EF7C6CABCCA2}"/>
  </hyperlinks>
  <pageMargins left="0.9055118110236221" right="0.70866141732283472" top="0.74803149606299213" bottom="0.74803149606299213" header="0.31496062992125984" footer="0.31496062992125984"/>
  <pageSetup scale="20" orientation="landscape" r:id="rId2"/>
  <headerFooter scaleWithDoc="0">
    <oddFooter>&amp;L&amp;10FT-02-V2&amp;R&amp;10Página &amp;P de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6"/>
  <sheetViews>
    <sheetView topLeftCell="A13" zoomScale="110" zoomScaleNormal="110" workbookViewId="0">
      <selection activeCell="C13" sqref="C13"/>
    </sheetView>
  </sheetViews>
  <sheetFormatPr baseColWidth="10" defaultColWidth="11.42578125" defaultRowHeight="15" x14ac:dyDescent="0.25"/>
  <cols>
    <col min="1" max="1" width="5.7109375" style="2" customWidth="1"/>
    <col min="2" max="2" width="48.85546875" style="2" bestFit="1" customWidth="1"/>
    <col min="3" max="3" width="96.42578125" style="2" bestFit="1" customWidth="1"/>
    <col min="4" max="16384" width="11.42578125" style="2"/>
  </cols>
  <sheetData>
    <row r="1" spans="1:3" ht="18.75" x14ac:dyDescent="0.25">
      <c r="B1" s="7" t="s">
        <v>69</v>
      </c>
    </row>
    <row r="2" spans="1:3" ht="6.75" customHeight="1" x14ac:dyDescent="0.25"/>
    <row r="3" spans="1:3" ht="33" customHeight="1" x14ac:dyDescent="0.25">
      <c r="A3" s="72" t="s">
        <v>1</v>
      </c>
      <c r="B3" s="3" t="s">
        <v>104</v>
      </c>
      <c r="C3" s="6" t="s">
        <v>134</v>
      </c>
    </row>
    <row r="4" spans="1:3" ht="33" customHeight="1" x14ac:dyDescent="0.25">
      <c r="A4" s="73"/>
      <c r="B4" s="3" t="s">
        <v>65</v>
      </c>
      <c r="C4" s="6" t="s">
        <v>89</v>
      </c>
    </row>
    <row r="5" spans="1:3" ht="33" customHeight="1" x14ac:dyDescent="0.25">
      <c r="A5" s="73"/>
      <c r="B5" s="3" t="s">
        <v>135</v>
      </c>
      <c r="C5" s="6" t="s">
        <v>136</v>
      </c>
    </row>
    <row r="6" spans="1:3" ht="56.25" customHeight="1" x14ac:dyDescent="0.25">
      <c r="A6" s="73"/>
      <c r="B6" s="3" t="s">
        <v>137</v>
      </c>
      <c r="C6" s="6" t="s">
        <v>87</v>
      </c>
    </row>
    <row r="7" spans="1:3" ht="56.25" customHeight="1" x14ac:dyDescent="0.25">
      <c r="A7" s="73"/>
      <c r="B7" s="3" t="s">
        <v>64</v>
      </c>
      <c r="C7" s="6" t="s">
        <v>88</v>
      </c>
    </row>
    <row r="8" spans="1:3" ht="33" customHeight="1" x14ac:dyDescent="0.25">
      <c r="A8" s="73"/>
      <c r="B8" s="3" t="s">
        <v>66</v>
      </c>
      <c r="C8" s="6" t="s">
        <v>90</v>
      </c>
    </row>
    <row r="9" spans="1:3" ht="33" customHeight="1" x14ac:dyDescent="0.25">
      <c r="A9" s="73"/>
      <c r="B9" s="3" t="s">
        <v>62</v>
      </c>
      <c r="C9" s="6" t="s">
        <v>173</v>
      </c>
    </row>
    <row r="10" spans="1:3" ht="33" customHeight="1" x14ac:dyDescent="0.25">
      <c r="A10" s="73"/>
      <c r="B10" s="3" t="s">
        <v>63</v>
      </c>
      <c r="C10" s="6" t="s">
        <v>86</v>
      </c>
    </row>
    <row r="11" spans="1:3" ht="33" customHeight="1" x14ac:dyDescent="0.25">
      <c r="A11" s="73"/>
      <c r="B11" s="3" t="s">
        <v>68</v>
      </c>
      <c r="C11" s="6" t="s">
        <v>91</v>
      </c>
    </row>
    <row r="12" spans="1:3" ht="33" customHeight="1" x14ac:dyDescent="0.25">
      <c r="A12" s="73"/>
      <c r="B12" s="3" t="s">
        <v>138</v>
      </c>
      <c r="C12" s="6" t="s">
        <v>541</v>
      </c>
    </row>
    <row r="13" spans="1:3" ht="33" customHeight="1" x14ac:dyDescent="0.25">
      <c r="A13" s="74"/>
      <c r="B13" s="3" t="s">
        <v>67</v>
      </c>
      <c r="C13" s="6" t="s">
        <v>542</v>
      </c>
    </row>
    <row r="14" spans="1:3" ht="31.5" x14ac:dyDescent="0.25">
      <c r="A14" s="72" t="s">
        <v>2</v>
      </c>
      <c r="B14" s="3" t="s">
        <v>57</v>
      </c>
      <c r="C14" s="6" t="s">
        <v>92</v>
      </c>
    </row>
    <row r="15" spans="1:3" ht="63" x14ac:dyDescent="0.25">
      <c r="A15" s="73"/>
      <c r="B15" s="3" t="s">
        <v>3</v>
      </c>
      <c r="C15" s="6" t="s">
        <v>100</v>
      </c>
    </row>
    <row r="16" spans="1:3" ht="126" x14ac:dyDescent="0.25">
      <c r="A16" s="73"/>
      <c r="B16" s="3" t="s">
        <v>4</v>
      </c>
      <c r="C16" s="6" t="s">
        <v>99</v>
      </c>
    </row>
  </sheetData>
  <mergeCells count="2">
    <mergeCell ref="A14:A16"/>
    <mergeCell ref="A3:A13"/>
  </mergeCells>
  <dataValidations count="3">
    <dataValidation allowBlank="1" showInputMessage="1" showErrorMessage="1" prompt="Describa la acción orientada a alcanzar un resultado u objetivo concreto y específico." sqref="B9" xr:uid="{00000000-0002-0000-0100-000000000000}"/>
    <dataValidation allowBlank="1" showInputMessage="1" showErrorMessage="1" prompt="Señale el proyecto misional o programa institucional para el cual se definirán las estrategias y actividades." sqref="B3" xr:uid="{00000000-0002-0000-0100-000001000000}"/>
    <dataValidation allowBlank="1" showInputMessage="1" showErrorMessage="1" prompt="Seleccione el objetivo estratégico del Plan Estratégico al que aporta la ejecución de las actividades." sqref="B4:B5" xr:uid="{00000000-0002-0000-0100-000002000000}"/>
  </dataValidations>
  <pageMargins left="0.70866141732283472" right="0.70866141732283472" top="0.74803149606299213" bottom="0.74803149606299213" header="0.31496062992125984" footer="0.31496062992125984"/>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40"/>
  <sheetViews>
    <sheetView zoomScale="90" zoomScaleNormal="90" workbookViewId="0">
      <selection activeCell="F4" sqref="F4"/>
    </sheetView>
  </sheetViews>
  <sheetFormatPr baseColWidth="10" defaultColWidth="11.42578125" defaultRowHeight="15" x14ac:dyDescent="0.25"/>
  <cols>
    <col min="1" max="1" width="4.140625" style="1" customWidth="1"/>
    <col min="2" max="2" width="28.42578125" style="1" customWidth="1"/>
    <col min="3" max="3" width="4.140625" style="1" customWidth="1"/>
    <col min="4" max="4" width="28.85546875" style="1" customWidth="1"/>
    <col min="5" max="5" width="4.140625" style="1" customWidth="1"/>
    <col min="6" max="6" width="55.140625" style="1" customWidth="1"/>
    <col min="7" max="7" width="4.140625" style="1" customWidth="1"/>
    <col min="8" max="8" width="54.85546875" style="1" customWidth="1"/>
    <col min="9" max="9" width="4.140625" style="1" customWidth="1"/>
    <col min="10" max="10" width="37.7109375" style="1" customWidth="1"/>
    <col min="11" max="11" width="4.140625" style="1" customWidth="1"/>
    <col min="12" max="12" width="42.7109375" style="1" bestFit="1" customWidth="1"/>
    <col min="13" max="16384" width="11.42578125" style="1"/>
  </cols>
  <sheetData>
    <row r="1" spans="2:12" s="5" customFormat="1" ht="30" x14ac:dyDescent="0.25">
      <c r="B1" s="4" t="s">
        <v>104</v>
      </c>
      <c r="D1" s="4" t="s">
        <v>102</v>
      </c>
      <c r="F1" s="4" t="s">
        <v>28</v>
      </c>
      <c r="H1" s="4" t="s">
        <v>51</v>
      </c>
      <c r="J1" s="4" t="s">
        <v>101</v>
      </c>
      <c r="L1" s="4" t="s">
        <v>54</v>
      </c>
    </row>
    <row r="2" spans="2:12" ht="90" x14ac:dyDescent="0.25">
      <c r="B2" s="1" t="s">
        <v>37</v>
      </c>
      <c r="D2" s="1" t="s">
        <v>139</v>
      </c>
      <c r="F2" s="1" t="s">
        <v>140</v>
      </c>
      <c r="H2" s="1" t="s">
        <v>105</v>
      </c>
      <c r="J2" s="1" t="s">
        <v>111</v>
      </c>
      <c r="L2" s="1" t="s">
        <v>5</v>
      </c>
    </row>
    <row r="3" spans="2:12" ht="105" x14ac:dyDescent="0.25">
      <c r="B3" s="1" t="s">
        <v>38</v>
      </c>
      <c r="D3" s="1" t="s">
        <v>147</v>
      </c>
      <c r="F3" s="1" t="s">
        <v>141</v>
      </c>
      <c r="H3" s="1" t="s">
        <v>106</v>
      </c>
      <c r="J3" s="1" t="s">
        <v>112</v>
      </c>
      <c r="L3" s="1" t="s">
        <v>6</v>
      </c>
    </row>
    <row r="4" spans="2:12" ht="120" x14ac:dyDescent="0.25">
      <c r="B4" s="1" t="s">
        <v>39</v>
      </c>
      <c r="D4" s="1" t="s">
        <v>148</v>
      </c>
      <c r="F4" s="1" t="s">
        <v>142</v>
      </c>
      <c r="H4" s="1" t="s">
        <v>107</v>
      </c>
      <c r="J4" s="1" t="s">
        <v>113</v>
      </c>
      <c r="L4" s="1" t="s">
        <v>7</v>
      </c>
    </row>
    <row r="5" spans="2:12" ht="105" x14ac:dyDescent="0.25">
      <c r="B5" s="1" t="s">
        <v>40</v>
      </c>
      <c r="D5" s="1" t="s">
        <v>149</v>
      </c>
      <c r="F5" s="1" t="s">
        <v>143</v>
      </c>
      <c r="H5" s="1" t="s">
        <v>108</v>
      </c>
      <c r="J5" s="1" t="s">
        <v>114</v>
      </c>
      <c r="L5" s="1" t="s">
        <v>8</v>
      </c>
    </row>
    <row r="6" spans="2:12" ht="135" x14ac:dyDescent="0.25">
      <c r="B6" s="1" t="s">
        <v>41</v>
      </c>
      <c r="D6" s="1" t="s">
        <v>150</v>
      </c>
      <c r="F6" s="1" t="s">
        <v>144</v>
      </c>
      <c r="H6" s="1" t="s">
        <v>109</v>
      </c>
      <c r="J6" s="1" t="s">
        <v>115</v>
      </c>
      <c r="L6" s="1" t="s">
        <v>9</v>
      </c>
    </row>
    <row r="7" spans="2:12" ht="120" x14ac:dyDescent="0.25">
      <c r="B7" s="1" t="s">
        <v>42</v>
      </c>
      <c r="D7" s="1" t="s">
        <v>174</v>
      </c>
      <c r="F7" s="1" t="s">
        <v>145</v>
      </c>
      <c r="H7" s="1" t="s">
        <v>110</v>
      </c>
      <c r="J7" s="1" t="s">
        <v>116</v>
      </c>
      <c r="L7" s="1" t="s">
        <v>10</v>
      </c>
    </row>
    <row r="8" spans="2:12" ht="105" x14ac:dyDescent="0.25">
      <c r="B8" s="1" t="s">
        <v>24</v>
      </c>
      <c r="F8" s="1" t="s">
        <v>146</v>
      </c>
      <c r="J8" s="1" t="s">
        <v>117</v>
      </c>
      <c r="L8" s="1" t="s">
        <v>11</v>
      </c>
    </row>
    <row r="9" spans="2:12" ht="135" x14ac:dyDescent="0.25">
      <c r="B9" s="1" t="s">
        <v>55</v>
      </c>
      <c r="F9" s="1" t="s">
        <v>151</v>
      </c>
      <c r="J9" s="1" t="s">
        <v>118</v>
      </c>
      <c r="L9" s="1" t="s">
        <v>12</v>
      </c>
    </row>
    <row r="10" spans="2:12" ht="135" x14ac:dyDescent="0.25">
      <c r="B10" s="1" t="s">
        <v>25</v>
      </c>
      <c r="F10" s="1" t="s">
        <v>152</v>
      </c>
      <c r="J10" s="1" t="s">
        <v>119</v>
      </c>
      <c r="L10" s="1" t="s">
        <v>13</v>
      </c>
    </row>
    <row r="11" spans="2:12" ht="75" x14ac:dyDescent="0.25">
      <c r="B11" s="1" t="s">
        <v>26</v>
      </c>
      <c r="F11" s="1" t="s">
        <v>153</v>
      </c>
      <c r="J11" s="1" t="s">
        <v>120</v>
      </c>
      <c r="L11" s="1" t="s">
        <v>14</v>
      </c>
    </row>
    <row r="12" spans="2:12" ht="90" x14ac:dyDescent="0.25">
      <c r="B12" s="1" t="s">
        <v>32</v>
      </c>
      <c r="F12" s="1" t="s">
        <v>154</v>
      </c>
      <c r="J12" s="1" t="s">
        <v>121</v>
      </c>
      <c r="L12" s="1" t="s">
        <v>15</v>
      </c>
    </row>
    <row r="13" spans="2:12" ht="60" x14ac:dyDescent="0.25">
      <c r="B13" s="1" t="s">
        <v>49</v>
      </c>
      <c r="F13" s="1" t="s">
        <v>156</v>
      </c>
      <c r="J13" s="1" t="s">
        <v>122</v>
      </c>
      <c r="L13" s="1" t="s">
        <v>16</v>
      </c>
    </row>
    <row r="14" spans="2:12" ht="60" x14ac:dyDescent="0.25">
      <c r="B14" s="1" t="s">
        <v>45</v>
      </c>
      <c r="F14" s="1" t="s">
        <v>155</v>
      </c>
      <c r="J14" s="1" t="s">
        <v>123</v>
      </c>
      <c r="L14" s="1" t="s">
        <v>17</v>
      </c>
    </row>
    <row r="15" spans="2:12" ht="90" x14ac:dyDescent="0.25">
      <c r="B15" s="1" t="s">
        <v>46</v>
      </c>
      <c r="F15" s="1" t="s">
        <v>157</v>
      </c>
      <c r="J15" s="1" t="s">
        <v>124</v>
      </c>
      <c r="L15" s="1" t="s">
        <v>18</v>
      </c>
    </row>
    <row r="16" spans="2:12" ht="60" x14ac:dyDescent="0.25">
      <c r="B16" s="1" t="s">
        <v>43</v>
      </c>
      <c r="F16" s="1" t="s">
        <v>158</v>
      </c>
      <c r="J16" s="1" t="s">
        <v>125</v>
      </c>
      <c r="L16" s="1" t="s">
        <v>19</v>
      </c>
    </row>
    <row r="17" spans="2:12" ht="60" x14ac:dyDescent="0.25">
      <c r="B17" s="1" t="s">
        <v>47</v>
      </c>
      <c r="F17" s="1" t="s">
        <v>159</v>
      </c>
      <c r="J17" s="1" t="s">
        <v>126</v>
      </c>
      <c r="L17" s="1" t="s">
        <v>20</v>
      </c>
    </row>
    <row r="18" spans="2:12" ht="135" x14ac:dyDescent="0.25">
      <c r="B18" s="1" t="s">
        <v>30</v>
      </c>
      <c r="F18" s="1" t="s">
        <v>160</v>
      </c>
      <c r="J18" s="1" t="s">
        <v>127</v>
      </c>
      <c r="L18" s="1" t="s">
        <v>21</v>
      </c>
    </row>
    <row r="19" spans="2:12" ht="105" x14ac:dyDescent="0.25">
      <c r="B19" s="1" t="s">
        <v>44</v>
      </c>
      <c r="F19" s="1" t="s">
        <v>161</v>
      </c>
      <c r="J19" s="1" t="s">
        <v>128</v>
      </c>
    </row>
    <row r="20" spans="2:12" ht="90" x14ac:dyDescent="0.25">
      <c r="B20" s="1" t="s">
        <v>33</v>
      </c>
      <c r="F20" s="1" t="s">
        <v>162</v>
      </c>
      <c r="J20" s="1" t="s">
        <v>129</v>
      </c>
    </row>
    <row r="21" spans="2:12" ht="150" x14ac:dyDescent="0.25">
      <c r="B21" s="1" t="s">
        <v>34</v>
      </c>
      <c r="F21" s="1" t="s">
        <v>163</v>
      </c>
      <c r="J21" s="1" t="s">
        <v>130</v>
      </c>
    </row>
    <row r="22" spans="2:12" ht="75" x14ac:dyDescent="0.25">
      <c r="B22" s="1" t="s">
        <v>35</v>
      </c>
      <c r="F22" s="1" t="s">
        <v>164</v>
      </c>
      <c r="J22" s="1" t="s">
        <v>131</v>
      </c>
    </row>
    <row r="23" spans="2:12" ht="105" x14ac:dyDescent="0.25">
      <c r="B23" s="1" t="s">
        <v>58</v>
      </c>
      <c r="F23" s="1" t="s">
        <v>165</v>
      </c>
      <c r="J23" s="1" t="s">
        <v>132</v>
      </c>
    </row>
    <row r="24" spans="2:12" ht="60" x14ac:dyDescent="0.25">
      <c r="B24" s="1" t="s">
        <v>36</v>
      </c>
      <c r="F24" s="1" t="s">
        <v>166</v>
      </c>
      <c r="J24" s="1" t="s">
        <v>133</v>
      </c>
    </row>
    <row r="25" spans="2:12" ht="30" x14ac:dyDescent="0.25">
      <c r="B25" s="1" t="s">
        <v>50</v>
      </c>
      <c r="F25" s="1" t="s">
        <v>174</v>
      </c>
    </row>
    <row r="26" spans="2:12" x14ac:dyDescent="0.25">
      <c r="B26" s="1" t="s">
        <v>29</v>
      </c>
    </row>
    <row r="27" spans="2:12" x14ac:dyDescent="0.25">
      <c r="B27" s="1" t="s">
        <v>31</v>
      </c>
    </row>
    <row r="28" spans="2:12" x14ac:dyDescent="0.25">
      <c r="B28" s="1" t="s">
        <v>48</v>
      </c>
    </row>
    <row r="29" spans="2:12" x14ac:dyDescent="0.25">
      <c r="B29" s="1" t="s">
        <v>53</v>
      </c>
    </row>
    <row r="30" spans="2:12" x14ac:dyDescent="0.25">
      <c r="B30" s="1" t="s">
        <v>59</v>
      </c>
    </row>
    <row r="31" spans="2:12" x14ac:dyDescent="0.25">
      <c r="B31" s="1" t="s">
        <v>60</v>
      </c>
    </row>
    <row r="32" spans="2:12" x14ac:dyDescent="0.25">
      <c r="B32" s="1" t="s">
        <v>61</v>
      </c>
    </row>
    <row r="33" spans="2:2" ht="60" x14ac:dyDescent="0.25">
      <c r="B33" s="1" t="s">
        <v>56</v>
      </c>
    </row>
    <row r="34" spans="2:2" x14ac:dyDescent="0.25">
      <c r="B34" s="1" t="s">
        <v>23</v>
      </c>
    </row>
    <row r="35" spans="2:2" x14ac:dyDescent="0.2">
      <c r="B35" s="14" t="s">
        <v>167</v>
      </c>
    </row>
    <row r="36" spans="2:2" x14ac:dyDescent="0.2">
      <c r="B36" s="14" t="s">
        <v>168</v>
      </c>
    </row>
    <row r="37" spans="2:2" x14ac:dyDescent="0.2">
      <c r="B37" s="14" t="s">
        <v>169</v>
      </c>
    </row>
    <row r="38" spans="2:2" x14ac:dyDescent="0.2">
      <c r="B38" s="14" t="s">
        <v>170</v>
      </c>
    </row>
    <row r="39" spans="2:2" x14ac:dyDescent="0.2">
      <c r="B39" s="14" t="s">
        <v>171</v>
      </c>
    </row>
    <row r="40" spans="2:2" x14ac:dyDescent="0.2">
      <c r="B40" s="14" t="s">
        <v>172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16"/>
  <sheetViews>
    <sheetView zoomScaleNormal="100" workbookViewId="0">
      <selection activeCell="D14" sqref="D14:E14"/>
    </sheetView>
  </sheetViews>
  <sheetFormatPr baseColWidth="10" defaultRowHeight="14.25" x14ac:dyDescent="0.2"/>
  <cols>
    <col min="1" max="1" width="7" style="8" customWidth="1"/>
    <col min="2" max="5" width="16.28515625" style="8" customWidth="1"/>
    <col min="6" max="6" width="20" style="8" customWidth="1"/>
    <col min="7" max="7" width="17.28515625" style="8" customWidth="1"/>
    <col min="8" max="8" width="15.42578125" style="8" customWidth="1"/>
    <col min="9" max="9" width="18.42578125" style="8" customWidth="1"/>
    <col min="10" max="10" width="21" style="8" customWidth="1"/>
    <col min="11" max="256" width="11.42578125" style="8"/>
    <col min="257" max="257" width="7" style="8" customWidth="1"/>
    <col min="258" max="258" width="15" style="8" customWidth="1"/>
    <col min="259" max="259" width="17.28515625" style="8" customWidth="1"/>
    <col min="260" max="260" width="14" style="8" customWidth="1"/>
    <col min="261" max="261" width="12.7109375" style="8" customWidth="1"/>
    <col min="262" max="262" width="20" style="8" customWidth="1"/>
    <col min="263" max="263" width="17.28515625" style="8" customWidth="1"/>
    <col min="264" max="264" width="15.42578125" style="8" customWidth="1"/>
    <col min="265" max="265" width="18.42578125" style="8" customWidth="1"/>
    <col min="266" max="266" width="21" style="8" customWidth="1"/>
    <col min="267" max="512" width="11.42578125" style="8"/>
    <col min="513" max="513" width="7" style="8" customWidth="1"/>
    <col min="514" max="514" width="15" style="8" customWidth="1"/>
    <col min="515" max="515" width="17.28515625" style="8" customWidth="1"/>
    <col min="516" max="516" width="14" style="8" customWidth="1"/>
    <col min="517" max="517" width="12.7109375" style="8" customWidth="1"/>
    <col min="518" max="518" width="20" style="8" customWidth="1"/>
    <col min="519" max="519" width="17.28515625" style="8" customWidth="1"/>
    <col min="520" max="520" width="15.42578125" style="8" customWidth="1"/>
    <col min="521" max="521" width="18.42578125" style="8" customWidth="1"/>
    <col min="522" max="522" width="21" style="8" customWidth="1"/>
    <col min="523" max="768" width="11.42578125" style="8"/>
    <col min="769" max="769" width="7" style="8" customWidth="1"/>
    <col min="770" max="770" width="15" style="8" customWidth="1"/>
    <col min="771" max="771" width="17.28515625" style="8" customWidth="1"/>
    <col min="772" max="772" width="14" style="8" customWidth="1"/>
    <col min="773" max="773" width="12.7109375" style="8" customWidth="1"/>
    <col min="774" max="774" width="20" style="8" customWidth="1"/>
    <col min="775" max="775" width="17.28515625" style="8" customWidth="1"/>
    <col min="776" max="776" width="15.42578125" style="8" customWidth="1"/>
    <col min="777" max="777" width="18.42578125" style="8" customWidth="1"/>
    <col min="778" max="778" width="21" style="8" customWidth="1"/>
    <col min="779" max="1024" width="11.42578125" style="8"/>
    <col min="1025" max="1025" width="7" style="8" customWidth="1"/>
    <col min="1026" max="1026" width="15" style="8" customWidth="1"/>
    <col min="1027" max="1027" width="17.28515625" style="8" customWidth="1"/>
    <col min="1028" max="1028" width="14" style="8" customWidth="1"/>
    <col min="1029" max="1029" width="12.7109375" style="8" customWidth="1"/>
    <col min="1030" max="1030" width="20" style="8" customWidth="1"/>
    <col min="1031" max="1031" width="17.28515625" style="8" customWidth="1"/>
    <col min="1032" max="1032" width="15.42578125" style="8" customWidth="1"/>
    <col min="1033" max="1033" width="18.42578125" style="8" customWidth="1"/>
    <col min="1034" max="1034" width="21" style="8" customWidth="1"/>
    <col min="1035" max="1280" width="11.42578125" style="8"/>
    <col min="1281" max="1281" width="7" style="8" customWidth="1"/>
    <col min="1282" max="1282" width="15" style="8" customWidth="1"/>
    <col min="1283" max="1283" width="17.28515625" style="8" customWidth="1"/>
    <col min="1284" max="1284" width="14" style="8" customWidth="1"/>
    <col min="1285" max="1285" width="12.7109375" style="8" customWidth="1"/>
    <col min="1286" max="1286" width="20" style="8" customWidth="1"/>
    <col min="1287" max="1287" width="17.28515625" style="8" customWidth="1"/>
    <col min="1288" max="1288" width="15.42578125" style="8" customWidth="1"/>
    <col min="1289" max="1289" width="18.42578125" style="8" customWidth="1"/>
    <col min="1290" max="1290" width="21" style="8" customWidth="1"/>
    <col min="1291" max="1536" width="11.42578125" style="8"/>
    <col min="1537" max="1537" width="7" style="8" customWidth="1"/>
    <col min="1538" max="1538" width="15" style="8" customWidth="1"/>
    <col min="1539" max="1539" width="17.28515625" style="8" customWidth="1"/>
    <col min="1540" max="1540" width="14" style="8" customWidth="1"/>
    <col min="1541" max="1541" width="12.7109375" style="8" customWidth="1"/>
    <col min="1542" max="1542" width="20" style="8" customWidth="1"/>
    <col min="1543" max="1543" width="17.28515625" style="8" customWidth="1"/>
    <col min="1544" max="1544" width="15.42578125" style="8" customWidth="1"/>
    <col min="1545" max="1545" width="18.42578125" style="8" customWidth="1"/>
    <col min="1546" max="1546" width="21" style="8" customWidth="1"/>
    <col min="1547" max="1792" width="11.42578125" style="8"/>
    <col min="1793" max="1793" width="7" style="8" customWidth="1"/>
    <col min="1794" max="1794" width="15" style="8" customWidth="1"/>
    <col min="1795" max="1795" width="17.28515625" style="8" customWidth="1"/>
    <col min="1796" max="1796" width="14" style="8" customWidth="1"/>
    <col min="1797" max="1797" width="12.7109375" style="8" customWidth="1"/>
    <col min="1798" max="1798" width="20" style="8" customWidth="1"/>
    <col min="1799" max="1799" width="17.28515625" style="8" customWidth="1"/>
    <col min="1800" max="1800" width="15.42578125" style="8" customWidth="1"/>
    <col min="1801" max="1801" width="18.42578125" style="8" customWidth="1"/>
    <col min="1802" max="1802" width="21" style="8" customWidth="1"/>
    <col min="1803" max="2048" width="11.42578125" style="8"/>
    <col min="2049" max="2049" width="7" style="8" customWidth="1"/>
    <col min="2050" max="2050" width="15" style="8" customWidth="1"/>
    <col min="2051" max="2051" width="17.28515625" style="8" customWidth="1"/>
    <col min="2052" max="2052" width="14" style="8" customWidth="1"/>
    <col min="2053" max="2053" width="12.7109375" style="8" customWidth="1"/>
    <col min="2054" max="2054" width="20" style="8" customWidth="1"/>
    <col min="2055" max="2055" width="17.28515625" style="8" customWidth="1"/>
    <col min="2056" max="2056" width="15.42578125" style="8" customWidth="1"/>
    <col min="2057" max="2057" width="18.42578125" style="8" customWidth="1"/>
    <col min="2058" max="2058" width="21" style="8" customWidth="1"/>
    <col min="2059" max="2304" width="11.42578125" style="8"/>
    <col min="2305" max="2305" width="7" style="8" customWidth="1"/>
    <col min="2306" max="2306" width="15" style="8" customWidth="1"/>
    <col min="2307" max="2307" width="17.28515625" style="8" customWidth="1"/>
    <col min="2308" max="2308" width="14" style="8" customWidth="1"/>
    <col min="2309" max="2309" width="12.7109375" style="8" customWidth="1"/>
    <col min="2310" max="2310" width="20" style="8" customWidth="1"/>
    <col min="2311" max="2311" width="17.28515625" style="8" customWidth="1"/>
    <col min="2312" max="2312" width="15.42578125" style="8" customWidth="1"/>
    <col min="2313" max="2313" width="18.42578125" style="8" customWidth="1"/>
    <col min="2314" max="2314" width="21" style="8" customWidth="1"/>
    <col min="2315" max="2560" width="11.42578125" style="8"/>
    <col min="2561" max="2561" width="7" style="8" customWidth="1"/>
    <col min="2562" max="2562" width="15" style="8" customWidth="1"/>
    <col min="2563" max="2563" width="17.28515625" style="8" customWidth="1"/>
    <col min="2564" max="2564" width="14" style="8" customWidth="1"/>
    <col min="2565" max="2565" width="12.7109375" style="8" customWidth="1"/>
    <col min="2566" max="2566" width="20" style="8" customWidth="1"/>
    <col min="2567" max="2567" width="17.28515625" style="8" customWidth="1"/>
    <col min="2568" max="2568" width="15.42578125" style="8" customWidth="1"/>
    <col min="2569" max="2569" width="18.42578125" style="8" customWidth="1"/>
    <col min="2570" max="2570" width="21" style="8" customWidth="1"/>
    <col min="2571" max="2816" width="11.42578125" style="8"/>
    <col min="2817" max="2817" width="7" style="8" customWidth="1"/>
    <col min="2818" max="2818" width="15" style="8" customWidth="1"/>
    <col min="2819" max="2819" width="17.28515625" style="8" customWidth="1"/>
    <col min="2820" max="2820" width="14" style="8" customWidth="1"/>
    <col min="2821" max="2821" width="12.7109375" style="8" customWidth="1"/>
    <col min="2822" max="2822" width="20" style="8" customWidth="1"/>
    <col min="2823" max="2823" width="17.28515625" style="8" customWidth="1"/>
    <col min="2824" max="2824" width="15.42578125" style="8" customWidth="1"/>
    <col min="2825" max="2825" width="18.42578125" style="8" customWidth="1"/>
    <col min="2826" max="2826" width="21" style="8" customWidth="1"/>
    <col min="2827" max="3072" width="11.42578125" style="8"/>
    <col min="3073" max="3073" width="7" style="8" customWidth="1"/>
    <col min="3074" max="3074" width="15" style="8" customWidth="1"/>
    <col min="3075" max="3075" width="17.28515625" style="8" customWidth="1"/>
    <col min="3076" max="3076" width="14" style="8" customWidth="1"/>
    <col min="3077" max="3077" width="12.7109375" style="8" customWidth="1"/>
    <col min="3078" max="3078" width="20" style="8" customWidth="1"/>
    <col min="3079" max="3079" width="17.28515625" style="8" customWidth="1"/>
    <col min="3080" max="3080" width="15.42578125" style="8" customWidth="1"/>
    <col min="3081" max="3081" width="18.42578125" style="8" customWidth="1"/>
    <col min="3082" max="3082" width="21" style="8" customWidth="1"/>
    <col min="3083" max="3328" width="11.42578125" style="8"/>
    <col min="3329" max="3329" width="7" style="8" customWidth="1"/>
    <col min="3330" max="3330" width="15" style="8" customWidth="1"/>
    <col min="3331" max="3331" width="17.28515625" style="8" customWidth="1"/>
    <col min="3332" max="3332" width="14" style="8" customWidth="1"/>
    <col min="3333" max="3333" width="12.7109375" style="8" customWidth="1"/>
    <col min="3334" max="3334" width="20" style="8" customWidth="1"/>
    <col min="3335" max="3335" width="17.28515625" style="8" customWidth="1"/>
    <col min="3336" max="3336" width="15.42578125" style="8" customWidth="1"/>
    <col min="3337" max="3337" width="18.42578125" style="8" customWidth="1"/>
    <col min="3338" max="3338" width="21" style="8" customWidth="1"/>
    <col min="3339" max="3584" width="11.42578125" style="8"/>
    <col min="3585" max="3585" width="7" style="8" customWidth="1"/>
    <col min="3586" max="3586" width="15" style="8" customWidth="1"/>
    <col min="3587" max="3587" width="17.28515625" style="8" customWidth="1"/>
    <col min="3588" max="3588" width="14" style="8" customWidth="1"/>
    <col min="3589" max="3589" width="12.7109375" style="8" customWidth="1"/>
    <col min="3590" max="3590" width="20" style="8" customWidth="1"/>
    <col min="3591" max="3591" width="17.28515625" style="8" customWidth="1"/>
    <col min="3592" max="3592" width="15.42578125" style="8" customWidth="1"/>
    <col min="3593" max="3593" width="18.42578125" style="8" customWidth="1"/>
    <col min="3594" max="3594" width="21" style="8" customWidth="1"/>
    <col min="3595" max="3840" width="11.42578125" style="8"/>
    <col min="3841" max="3841" width="7" style="8" customWidth="1"/>
    <col min="3842" max="3842" width="15" style="8" customWidth="1"/>
    <col min="3843" max="3843" width="17.28515625" style="8" customWidth="1"/>
    <col min="3844" max="3844" width="14" style="8" customWidth="1"/>
    <col min="3845" max="3845" width="12.7109375" style="8" customWidth="1"/>
    <col min="3846" max="3846" width="20" style="8" customWidth="1"/>
    <col min="3847" max="3847" width="17.28515625" style="8" customWidth="1"/>
    <col min="3848" max="3848" width="15.42578125" style="8" customWidth="1"/>
    <col min="3849" max="3849" width="18.42578125" style="8" customWidth="1"/>
    <col min="3850" max="3850" width="21" style="8" customWidth="1"/>
    <col min="3851" max="4096" width="11.42578125" style="8"/>
    <col min="4097" max="4097" width="7" style="8" customWidth="1"/>
    <col min="4098" max="4098" width="15" style="8" customWidth="1"/>
    <col min="4099" max="4099" width="17.28515625" style="8" customWidth="1"/>
    <col min="4100" max="4100" width="14" style="8" customWidth="1"/>
    <col min="4101" max="4101" width="12.7109375" style="8" customWidth="1"/>
    <col min="4102" max="4102" width="20" style="8" customWidth="1"/>
    <col min="4103" max="4103" width="17.28515625" style="8" customWidth="1"/>
    <col min="4104" max="4104" width="15.42578125" style="8" customWidth="1"/>
    <col min="4105" max="4105" width="18.42578125" style="8" customWidth="1"/>
    <col min="4106" max="4106" width="21" style="8" customWidth="1"/>
    <col min="4107" max="4352" width="11.42578125" style="8"/>
    <col min="4353" max="4353" width="7" style="8" customWidth="1"/>
    <col min="4354" max="4354" width="15" style="8" customWidth="1"/>
    <col min="4355" max="4355" width="17.28515625" style="8" customWidth="1"/>
    <col min="4356" max="4356" width="14" style="8" customWidth="1"/>
    <col min="4357" max="4357" width="12.7109375" style="8" customWidth="1"/>
    <col min="4358" max="4358" width="20" style="8" customWidth="1"/>
    <col min="4359" max="4359" width="17.28515625" style="8" customWidth="1"/>
    <col min="4360" max="4360" width="15.42578125" style="8" customWidth="1"/>
    <col min="4361" max="4361" width="18.42578125" style="8" customWidth="1"/>
    <col min="4362" max="4362" width="21" style="8" customWidth="1"/>
    <col min="4363" max="4608" width="11.42578125" style="8"/>
    <col min="4609" max="4609" width="7" style="8" customWidth="1"/>
    <col min="4610" max="4610" width="15" style="8" customWidth="1"/>
    <col min="4611" max="4611" width="17.28515625" style="8" customWidth="1"/>
    <col min="4612" max="4612" width="14" style="8" customWidth="1"/>
    <col min="4613" max="4613" width="12.7109375" style="8" customWidth="1"/>
    <col min="4614" max="4614" width="20" style="8" customWidth="1"/>
    <col min="4615" max="4615" width="17.28515625" style="8" customWidth="1"/>
    <col min="4616" max="4616" width="15.42578125" style="8" customWidth="1"/>
    <col min="4617" max="4617" width="18.42578125" style="8" customWidth="1"/>
    <col min="4618" max="4618" width="21" style="8" customWidth="1"/>
    <col min="4619" max="4864" width="11.42578125" style="8"/>
    <col min="4865" max="4865" width="7" style="8" customWidth="1"/>
    <col min="4866" max="4866" width="15" style="8" customWidth="1"/>
    <col min="4867" max="4867" width="17.28515625" style="8" customWidth="1"/>
    <col min="4868" max="4868" width="14" style="8" customWidth="1"/>
    <col min="4869" max="4869" width="12.7109375" style="8" customWidth="1"/>
    <col min="4870" max="4870" width="20" style="8" customWidth="1"/>
    <col min="4871" max="4871" width="17.28515625" style="8" customWidth="1"/>
    <col min="4872" max="4872" width="15.42578125" style="8" customWidth="1"/>
    <col min="4873" max="4873" width="18.42578125" style="8" customWidth="1"/>
    <col min="4874" max="4874" width="21" style="8" customWidth="1"/>
    <col min="4875" max="5120" width="11.42578125" style="8"/>
    <col min="5121" max="5121" width="7" style="8" customWidth="1"/>
    <col min="5122" max="5122" width="15" style="8" customWidth="1"/>
    <col min="5123" max="5123" width="17.28515625" style="8" customWidth="1"/>
    <col min="5124" max="5124" width="14" style="8" customWidth="1"/>
    <col min="5125" max="5125" width="12.7109375" style="8" customWidth="1"/>
    <col min="5126" max="5126" width="20" style="8" customWidth="1"/>
    <col min="5127" max="5127" width="17.28515625" style="8" customWidth="1"/>
    <col min="5128" max="5128" width="15.42578125" style="8" customWidth="1"/>
    <col min="5129" max="5129" width="18.42578125" style="8" customWidth="1"/>
    <col min="5130" max="5130" width="21" style="8" customWidth="1"/>
    <col min="5131" max="5376" width="11.42578125" style="8"/>
    <col min="5377" max="5377" width="7" style="8" customWidth="1"/>
    <col min="5378" max="5378" width="15" style="8" customWidth="1"/>
    <col min="5379" max="5379" width="17.28515625" style="8" customWidth="1"/>
    <col min="5380" max="5380" width="14" style="8" customWidth="1"/>
    <col min="5381" max="5381" width="12.7109375" style="8" customWidth="1"/>
    <col min="5382" max="5382" width="20" style="8" customWidth="1"/>
    <col min="5383" max="5383" width="17.28515625" style="8" customWidth="1"/>
    <col min="5384" max="5384" width="15.42578125" style="8" customWidth="1"/>
    <col min="5385" max="5385" width="18.42578125" style="8" customWidth="1"/>
    <col min="5386" max="5386" width="21" style="8" customWidth="1"/>
    <col min="5387" max="5632" width="11.42578125" style="8"/>
    <col min="5633" max="5633" width="7" style="8" customWidth="1"/>
    <col min="5634" max="5634" width="15" style="8" customWidth="1"/>
    <col min="5635" max="5635" width="17.28515625" style="8" customWidth="1"/>
    <col min="5636" max="5636" width="14" style="8" customWidth="1"/>
    <col min="5637" max="5637" width="12.7109375" style="8" customWidth="1"/>
    <col min="5638" max="5638" width="20" style="8" customWidth="1"/>
    <col min="5639" max="5639" width="17.28515625" style="8" customWidth="1"/>
    <col min="5640" max="5640" width="15.42578125" style="8" customWidth="1"/>
    <col min="5641" max="5641" width="18.42578125" style="8" customWidth="1"/>
    <col min="5642" max="5642" width="21" style="8" customWidth="1"/>
    <col min="5643" max="5888" width="11.42578125" style="8"/>
    <col min="5889" max="5889" width="7" style="8" customWidth="1"/>
    <col min="5890" max="5890" width="15" style="8" customWidth="1"/>
    <col min="5891" max="5891" width="17.28515625" style="8" customWidth="1"/>
    <col min="5892" max="5892" width="14" style="8" customWidth="1"/>
    <col min="5893" max="5893" width="12.7109375" style="8" customWidth="1"/>
    <col min="5894" max="5894" width="20" style="8" customWidth="1"/>
    <col min="5895" max="5895" width="17.28515625" style="8" customWidth="1"/>
    <col min="5896" max="5896" width="15.42578125" style="8" customWidth="1"/>
    <col min="5897" max="5897" width="18.42578125" style="8" customWidth="1"/>
    <col min="5898" max="5898" width="21" style="8" customWidth="1"/>
    <col min="5899" max="6144" width="11.42578125" style="8"/>
    <col min="6145" max="6145" width="7" style="8" customWidth="1"/>
    <col min="6146" max="6146" width="15" style="8" customWidth="1"/>
    <col min="6147" max="6147" width="17.28515625" style="8" customWidth="1"/>
    <col min="6148" max="6148" width="14" style="8" customWidth="1"/>
    <col min="6149" max="6149" width="12.7109375" style="8" customWidth="1"/>
    <col min="6150" max="6150" width="20" style="8" customWidth="1"/>
    <col min="6151" max="6151" width="17.28515625" style="8" customWidth="1"/>
    <col min="6152" max="6152" width="15.42578125" style="8" customWidth="1"/>
    <col min="6153" max="6153" width="18.42578125" style="8" customWidth="1"/>
    <col min="6154" max="6154" width="21" style="8" customWidth="1"/>
    <col min="6155" max="6400" width="11.42578125" style="8"/>
    <col min="6401" max="6401" width="7" style="8" customWidth="1"/>
    <col min="6402" max="6402" width="15" style="8" customWidth="1"/>
    <col min="6403" max="6403" width="17.28515625" style="8" customWidth="1"/>
    <col min="6404" max="6404" width="14" style="8" customWidth="1"/>
    <col min="6405" max="6405" width="12.7109375" style="8" customWidth="1"/>
    <col min="6406" max="6406" width="20" style="8" customWidth="1"/>
    <col min="6407" max="6407" width="17.28515625" style="8" customWidth="1"/>
    <col min="6408" max="6408" width="15.42578125" style="8" customWidth="1"/>
    <col min="6409" max="6409" width="18.42578125" style="8" customWidth="1"/>
    <col min="6410" max="6410" width="21" style="8" customWidth="1"/>
    <col min="6411" max="6656" width="11.42578125" style="8"/>
    <col min="6657" max="6657" width="7" style="8" customWidth="1"/>
    <col min="6658" max="6658" width="15" style="8" customWidth="1"/>
    <col min="6659" max="6659" width="17.28515625" style="8" customWidth="1"/>
    <col min="6660" max="6660" width="14" style="8" customWidth="1"/>
    <col min="6661" max="6661" width="12.7109375" style="8" customWidth="1"/>
    <col min="6662" max="6662" width="20" style="8" customWidth="1"/>
    <col min="6663" max="6663" width="17.28515625" style="8" customWidth="1"/>
    <col min="6664" max="6664" width="15.42578125" style="8" customWidth="1"/>
    <col min="6665" max="6665" width="18.42578125" style="8" customWidth="1"/>
    <col min="6666" max="6666" width="21" style="8" customWidth="1"/>
    <col min="6667" max="6912" width="11.42578125" style="8"/>
    <col min="6913" max="6913" width="7" style="8" customWidth="1"/>
    <col min="6914" max="6914" width="15" style="8" customWidth="1"/>
    <col min="6915" max="6915" width="17.28515625" style="8" customWidth="1"/>
    <col min="6916" max="6916" width="14" style="8" customWidth="1"/>
    <col min="6917" max="6917" width="12.7109375" style="8" customWidth="1"/>
    <col min="6918" max="6918" width="20" style="8" customWidth="1"/>
    <col min="6919" max="6919" width="17.28515625" style="8" customWidth="1"/>
    <col min="6920" max="6920" width="15.42578125" style="8" customWidth="1"/>
    <col min="6921" max="6921" width="18.42578125" style="8" customWidth="1"/>
    <col min="6922" max="6922" width="21" style="8" customWidth="1"/>
    <col min="6923" max="7168" width="11.42578125" style="8"/>
    <col min="7169" max="7169" width="7" style="8" customWidth="1"/>
    <col min="7170" max="7170" width="15" style="8" customWidth="1"/>
    <col min="7171" max="7171" width="17.28515625" style="8" customWidth="1"/>
    <col min="7172" max="7172" width="14" style="8" customWidth="1"/>
    <col min="7173" max="7173" width="12.7109375" style="8" customWidth="1"/>
    <col min="7174" max="7174" width="20" style="8" customWidth="1"/>
    <col min="7175" max="7175" width="17.28515625" style="8" customWidth="1"/>
    <col min="7176" max="7176" width="15.42578125" style="8" customWidth="1"/>
    <col min="7177" max="7177" width="18.42578125" style="8" customWidth="1"/>
    <col min="7178" max="7178" width="21" style="8" customWidth="1"/>
    <col min="7179" max="7424" width="11.42578125" style="8"/>
    <col min="7425" max="7425" width="7" style="8" customWidth="1"/>
    <col min="7426" max="7426" width="15" style="8" customWidth="1"/>
    <col min="7427" max="7427" width="17.28515625" style="8" customWidth="1"/>
    <col min="7428" max="7428" width="14" style="8" customWidth="1"/>
    <col min="7429" max="7429" width="12.7109375" style="8" customWidth="1"/>
    <col min="7430" max="7430" width="20" style="8" customWidth="1"/>
    <col min="7431" max="7431" width="17.28515625" style="8" customWidth="1"/>
    <col min="7432" max="7432" width="15.42578125" style="8" customWidth="1"/>
    <col min="7433" max="7433" width="18.42578125" style="8" customWidth="1"/>
    <col min="7434" max="7434" width="21" style="8" customWidth="1"/>
    <col min="7435" max="7680" width="11.42578125" style="8"/>
    <col min="7681" max="7681" width="7" style="8" customWidth="1"/>
    <col min="7682" max="7682" width="15" style="8" customWidth="1"/>
    <col min="7683" max="7683" width="17.28515625" style="8" customWidth="1"/>
    <col min="7684" max="7684" width="14" style="8" customWidth="1"/>
    <col min="7685" max="7685" width="12.7109375" style="8" customWidth="1"/>
    <col min="7686" max="7686" width="20" style="8" customWidth="1"/>
    <col min="7687" max="7687" width="17.28515625" style="8" customWidth="1"/>
    <col min="7688" max="7688" width="15.42578125" style="8" customWidth="1"/>
    <col min="7689" max="7689" width="18.42578125" style="8" customWidth="1"/>
    <col min="7690" max="7690" width="21" style="8" customWidth="1"/>
    <col min="7691" max="7936" width="11.42578125" style="8"/>
    <col min="7937" max="7937" width="7" style="8" customWidth="1"/>
    <col min="7938" max="7938" width="15" style="8" customWidth="1"/>
    <col min="7939" max="7939" width="17.28515625" style="8" customWidth="1"/>
    <col min="7940" max="7940" width="14" style="8" customWidth="1"/>
    <col min="7941" max="7941" width="12.7109375" style="8" customWidth="1"/>
    <col min="7942" max="7942" width="20" style="8" customWidth="1"/>
    <col min="7943" max="7943" width="17.28515625" style="8" customWidth="1"/>
    <col min="7944" max="7944" width="15.42578125" style="8" customWidth="1"/>
    <col min="7945" max="7945" width="18.42578125" style="8" customWidth="1"/>
    <col min="7946" max="7946" width="21" style="8" customWidth="1"/>
    <col min="7947" max="8192" width="11.42578125" style="8"/>
    <col min="8193" max="8193" width="7" style="8" customWidth="1"/>
    <col min="8194" max="8194" width="15" style="8" customWidth="1"/>
    <col min="8195" max="8195" width="17.28515625" style="8" customWidth="1"/>
    <col min="8196" max="8196" width="14" style="8" customWidth="1"/>
    <col min="8197" max="8197" width="12.7109375" style="8" customWidth="1"/>
    <col min="8198" max="8198" width="20" style="8" customWidth="1"/>
    <col min="8199" max="8199" width="17.28515625" style="8" customWidth="1"/>
    <col min="8200" max="8200" width="15.42578125" style="8" customWidth="1"/>
    <col min="8201" max="8201" width="18.42578125" style="8" customWidth="1"/>
    <col min="8202" max="8202" width="21" style="8" customWidth="1"/>
    <col min="8203" max="8448" width="11.42578125" style="8"/>
    <col min="8449" max="8449" width="7" style="8" customWidth="1"/>
    <col min="8450" max="8450" width="15" style="8" customWidth="1"/>
    <col min="8451" max="8451" width="17.28515625" style="8" customWidth="1"/>
    <col min="8452" max="8452" width="14" style="8" customWidth="1"/>
    <col min="8453" max="8453" width="12.7109375" style="8" customWidth="1"/>
    <col min="8454" max="8454" width="20" style="8" customWidth="1"/>
    <col min="8455" max="8455" width="17.28515625" style="8" customWidth="1"/>
    <col min="8456" max="8456" width="15.42578125" style="8" customWidth="1"/>
    <col min="8457" max="8457" width="18.42578125" style="8" customWidth="1"/>
    <col min="8458" max="8458" width="21" style="8" customWidth="1"/>
    <col min="8459" max="8704" width="11.42578125" style="8"/>
    <col min="8705" max="8705" width="7" style="8" customWidth="1"/>
    <col min="8706" max="8706" width="15" style="8" customWidth="1"/>
    <col min="8707" max="8707" width="17.28515625" style="8" customWidth="1"/>
    <col min="8708" max="8708" width="14" style="8" customWidth="1"/>
    <col min="8709" max="8709" width="12.7109375" style="8" customWidth="1"/>
    <col min="8710" max="8710" width="20" style="8" customWidth="1"/>
    <col min="8711" max="8711" width="17.28515625" style="8" customWidth="1"/>
    <col min="8712" max="8712" width="15.42578125" style="8" customWidth="1"/>
    <col min="8713" max="8713" width="18.42578125" style="8" customWidth="1"/>
    <col min="8714" max="8714" width="21" style="8" customWidth="1"/>
    <col min="8715" max="8960" width="11.42578125" style="8"/>
    <col min="8961" max="8961" width="7" style="8" customWidth="1"/>
    <col min="8962" max="8962" width="15" style="8" customWidth="1"/>
    <col min="8963" max="8963" width="17.28515625" style="8" customWidth="1"/>
    <col min="8964" max="8964" width="14" style="8" customWidth="1"/>
    <col min="8965" max="8965" width="12.7109375" style="8" customWidth="1"/>
    <col min="8966" max="8966" width="20" style="8" customWidth="1"/>
    <col min="8967" max="8967" width="17.28515625" style="8" customWidth="1"/>
    <col min="8968" max="8968" width="15.42578125" style="8" customWidth="1"/>
    <col min="8969" max="8969" width="18.42578125" style="8" customWidth="1"/>
    <col min="8970" max="8970" width="21" style="8" customWidth="1"/>
    <col min="8971" max="9216" width="11.42578125" style="8"/>
    <col min="9217" max="9217" width="7" style="8" customWidth="1"/>
    <col min="9218" max="9218" width="15" style="8" customWidth="1"/>
    <col min="9219" max="9219" width="17.28515625" style="8" customWidth="1"/>
    <col min="9220" max="9220" width="14" style="8" customWidth="1"/>
    <col min="9221" max="9221" width="12.7109375" style="8" customWidth="1"/>
    <col min="9222" max="9222" width="20" style="8" customWidth="1"/>
    <col min="9223" max="9223" width="17.28515625" style="8" customWidth="1"/>
    <col min="9224" max="9224" width="15.42578125" style="8" customWidth="1"/>
    <col min="9225" max="9225" width="18.42578125" style="8" customWidth="1"/>
    <col min="9226" max="9226" width="21" style="8" customWidth="1"/>
    <col min="9227" max="9472" width="11.42578125" style="8"/>
    <col min="9473" max="9473" width="7" style="8" customWidth="1"/>
    <col min="9474" max="9474" width="15" style="8" customWidth="1"/>
    <col min="9475" max="9475" width="17.28515625" style="8" customWidth="1"/>
    <col min="9476" max="9476" width="14" style="8" customWidth="1"/>
    <col min="9477" max="9477" width="12.7109375" style="8" customWidth="1"/>
    <col min="9478" max="9478" width="20" style="8" customWidth="1"/>
    <col min="9479" max="9479" width="17.28515625" style="8" customWidth="1"/>
    <col min="9480" max="9480" width="15.42578125" style="8" customWidth="1"/>
    <col min="9481" max="9481" width="18.42578125" style="8" customWidth="1"/>
    <col min="9482" max="9482" width="21" style="8" customWidth="1"/>
    <col min="9483" max="9728" width="11.42578125" style="8"/>
    <col min="9729" max="9729" width="7" style="8" customWidth="1"/>
    <col min="9730" max="9730" width="15" style="8" customWidth="1"/>
    <col min="9731" max="9731" width="17.28515625" style="8" customWidth="1"/>
    <col min="9732" max="9732" width="14" style="8" customWidth="1"/>
    <col min="9733" max="9733" width="12.7109375" style="8" customWidth="1"/>
    <col min="9734" max="9734" width="20" style="8" customWidth="1"/>
    <col min="9735" max="9735" width="17.28515625" style="8" customWidth="1"/>
    <col min="9736" max="9736" width="15.42578125" style="8" customWidth="1"/>
    <col min="9737" max="9737" width="18.42578125" style="8" customWidth="1"/>
    <col min="9738" max="9738" width="21" style="8" customWidth="1"/>
    <col min="9739" max="9984" width="11.42578125" style="8"/>
    <col min="9985" max="9985" width="7" style="8" customWidth="1"/>
    <col min="9986" max="9986" width="15" style="8" customWidth="1"/>
    <col min="9987" max="9987" width="17.28515625" style="8" customWidth="1"/>
    <col min="9988" max="9988" width="14" style="8" customWidth="1"/>
    <col min="9989" max="9989" width="12.7109375" style="8" customWidth="1"/>
    <col min="9990" max="9990" width="20" style="8" customWidth="1"/>
    <col min="9991" max="9991" width="17.28515625" style="8" customWidth="1"/>
    <col min="9992" max="9992" width="15.42578125" style="8" customWidth="1"/>
    <col min="9993" max="9993" width="18.42578125" style="8" customWidth="1"/>
    <col min="9994" max="9994" width="21" style="8" customWidth="1"/>
    <col min="9995" max="10240" width="11.42578125" style="8"/>
    <col min="10241" max="10241" width="7" style="8" customWidth="1"/>
    <col min="10242" max="10242" width="15" style="8" customWidth="1"/>
    <col min="10243" max="10243" width="17.28515625" style="8" customWidth="1"/>
    <col min="10244" max="10244" width="14" style="8" customWidth="1"/>
    <col min="10245" max="10245" width="12.7109375" style="8" customWidth="1"/>
    <col min="10246" max="10246" width="20" style="8" customWidth="1"/>
    <col min="10247" max="10247" width="17.28515625" style="8" customWidth="1"/>
    <col min="10248" max="10248" width="15.42578125" style="8" customWidth="1"/>
    <col min="10249" max="10249" width="18.42578125" style="8" customWidth="1"/>
    <col min="10250" max="10250" width="21" style="8" customWidth="1"/>
    <col min="10251" max="10496" width="11.42578125" style="8"/>
    <col min="10497" max="10497" width="7" style="8" customWidth="1"/>
    <col min="10498" max="10498" width="15" style="8" customWidth="1"/>
    <col min="10499" max="10499" width="17.28515625" style="8" customWidth="1"/>
    <col min="10500" max="10500" width="14" style="8" customWidth="1"/>
    <col min="10501" max="10501" width="12.7109375" style="8" customWidth="1"/>
    <col min="10502" max="10502" width="20" style="8" customWidth="1"/>
    <col min="10503" max="10503" width="17.28515625" style="8" customWidth="1"/>
    <col min="10504" max="10504" width="15.42578125" style="8" customWidth="1"/>
    <col min="10505" max="10505" width="18.42578125" style="8" customWidth="1"/>
    <col min="10506" max="10506" width="21" style="8" customWidth="1"/>
    <col min="10507" max="10752" width="11.42578125" style="8"/>
    <col min="10753" max="10753" width="7" style="8" customWidth="1"/>
    <col min="10754" max="10754" width="15" style="8" customWidth="1"/>
    <col min="10755" max="10755" width="17.28515625" style="8" customWidth="1"/>
    <col min="10756" max="10756" width="14" style="8" customWidth="1"/>
    <col min="10757" max="10757" width="12.7109375" style="8" customWidth="1"/>
    <col min="10758" max="10758" width="20" style="8" customWidth="1"/>
    <col min="10759" max="10759" width="17.28515625" style="8" customWidth="1"/>
    <col min="10760" max="10760" width="15.42578125" style="8" customWidth="1"/>
    <col min="10761" max="10761" width="18.42578125" style="8" customWidth="1"/>
    <col min="10762" max="10762" width="21" style="8" customWidth="1"/>
    <col min="10763" max="11008" width="11.42578125" style="8"/>
    <col min="11009" max="11009" width="7" style="8" customWidth="1"/>
    <col min="11010" max="11010" width="15" style="8" customWidth="1"/>
    <col min="11011" max="11011" width="17.28515625" style="8" customWidth="1"/>
    <col min="11012" max="11012" width="14" style="8" customWidth="1"/>
    <col min="11013" max="11013" width="12.7109375" style="8" customWidth="1"/>
    <col min="11014" max="11014" width="20" style="8" customWidth="1"/>
    <col min="11015" max="11015" width="17.28515625" style="8" customWidth="1"/>
    <col min="11016" max="11016" width="15.42578125" style="8" customWidth="1"/>
    <col min="11017" max="11017" width="18.42578125" style="8" customWidth="1"/>
    <col min="11018" max="11018" width="21" style="8" customWidth="1"/>
    <col min="11019" max="11264" width="11.42578125" style="8"/>
    <col min="11265" max="11265" width="7" style="8" customWidth="1"/>
    <col min="11266" max="11266" width="15" style="8" customWidth="1"/>
    <col min="11267" max="11267" width="17.28515625" style="8" customWidth="1"/>
    <col min="11268" max="11268" width="14" style="8" customWidth="1"/>
    <col min="11269" max="11269" width="12.7109375" style="8" customWidth="1"/>
    <col min="11270" max="11270" width="20" style="8" customWidth="1"/>
    <col min="11271" max="11271" width="17.28515625" style="8" customWidth="1"/>
    <col min="11272" max="11272" width="15.42578125" style="8" customWidth="1"/>
    <col min="11273" max="11273" width="18.42578125" style="8" customWidth="1"/>
    <col min="11274" max="11274" width="21" style="8" customWidth="1"/>
    <col min="11275" max="11520" width="11.42578125" style="8"/>
    <col min="11521" max="11521" width="7" style="8" customWidth="1"/>
    <col min="11522" max="11522" width="15" style="8" customWidth="1"/>
    <col min="11523" max="11523" width="17.28515625" style="8" customWidth="1"/>
    <col min="11524" max="11524" width="14" style="8" customWidth="1"/>
    <col min="11525" max="11525" width="12.7109375" style="8" customWidth="1"/>
    <col min="11526" max="11526" width="20" style="8" customWidth="1"/>
    <col min="11527" max="11527" width="17.28515625" style="8" customWidth="1"/>
    <col min="11528" max="11528" width="15.42578125" style="8" customWidth="1"/>
    <col min="11529" max="11529" width="18.42578125" style="8" customWidth="1"/>
    <col min="11530" max="11530" width="21" style="8" customWidth="1"/>
    <col min="11531" max="11776" width="11.42578125" style="8"/>
    <col min="11777" max="11777" width="7" style="8" customWidth="1"/>
    <col min="11778" max="11778" width="15" style="8" customWidth="1"/>
    <col min="11779" max="11779" width="17.28515625" style="8" customWidth="1"/>
    <col min="11780" max="11780" width="14" style="8" customWidth="1"/>
    <col min="11781" max="11781" width="12.7109375" style="8" customWidth="1"/>
    <col min="11782" max="11782" width="20" style="8" customWidth="1"/>
    <col min="11783" max="11783" width="17.28515625" style="8" customWidth="1"/>
    <col min="11784" max="11784" width="15.42578125" style="8" customWidth="1"/>
    <col min="11785" max="11785" width="18.42578125" style="8" customWidth="1"/>
    <col min="11786" max="11786" width="21" style="8" customWidth="1"/>
    <col min="11787" max="12032" width="11.42578125" style="8"/>
    <col min="12033" max="12033" width="7" style="8" customWidth="1"/>
    <col min="12034" max="12034" width="15" style="8" customWidth="1"/>
    <col min="12035" max="12035" width="17.28515625" style="8" customWidth="1"/>
    <col min="12036" max="12036" width="14" style="8" customWidth="1"/>
    <col min="12037" max="12037" width="12.7109375" style="8" customWidth="1"/>
    <col min="12038" max="12038" width="20" style="8" customWidth="1"/>
    <col min="12039" max="12039" width="17.28515625" style="8" customWidth="1"/>
    <col min="12040" max="12040" width="15.42578125" style="8" customWidth="1"/>
    <col min="12041" max="12041" width="18.42578125" style="8" customWidth="1"/>
    <col min="12042" max="12042" width="21" style="8" customWidth="1"/>
    <col min="12043" max="12288" width="11.42578125" style="8"/>
    <col min="12289" max="12289" width="7" style="8" customWidth="1"/>
    <col min="12290" max="12290" width="15" style="8" customWidth="1"/>
    <col min="12291" max="12291" width="17.28515625" style="8" customWidth="1"/>
    <col min="12292" max="12292" width="14" style="8" customWidth="1"/>
    <col min="12293" max="12293" width="12.7109375" style="8" customWidth="1"/>
    <col min="12294" max="12294" width="20" style="8" customWidth="1"/>
    <col min="12295" max="12295" width="17.28515625" style="8" customWidth="1"/>
    <col min="12296" max="12296" width="15.42578125" style="8" customWidth="1"/>
    <col min="12297" max="12297" width="18.42578125" style="8" customWidth="1"/>
    <col min="12298" max="12298" width="21" style="8" customWidth="1"/>
    <col min="12299" max="12544" width="11.42578125" style="8"/>
    <col min="12545" max="12545" width="7" style="8" customWidth="1"/>
    <col min="12546" max="12546" width="15" style="8" customWidth="1"/>
    <col min="12547" max="12547" width="17.28515625" style="8" customWidth="1"/>
    <col min="12548" max="12548" width="14" style="8" customWidth="1"/>
    <col min="12549" max="12549" width="12.7109375" style="8" customWidth="1"/>
    <col min="12550" max="12550" width="20" style="8" customWidth="1"/>
    <col min="12551" max="12551" width="17.28515625" style="8" customWidth="1"/>
    <col min="12552" max="12552" width="15.42578125" style="8" customWidth="1"/>
    <col min="12553" max="12553" width="18.42578125" style="8" customWidth="1"/>
    <col min="12554" max="12554" width="21" style="8" customWidth="1"/>
    <col min="12555" max="12800" width="11.42578125" style="8"/>
    <col min="12801" max="12801" width="7" style="8" customWidth="1"/>
    <col min="12802" max="12802" width="15" style="8" customWidth="1"/>
    <col min="12803" max="12803" width="17.28515625" style="8" customWidth="1"/>
    <col min="12804" max="12804" width="14" style="8" customWidth="1"/>
    <col min="12805" max="12805" width="12.7109375" style="8" customWidth="1"/>
    <col min="12806" max="12806" width="20" style="8" customWidth="1"/>
    <col min="12807" max="12807" width="17.28515625" style="8" customWidth="1"/>
    <col min="12808" max="12808" width="15.42578125" style="8" customWidth="1"/>
    <col min="12809" max="12809" width="18.42578125" style="8" customWidth="1"/>
    <col min="12810" max="12810" width="21" style="8" customWidth="1"/>
    <col min="12811" max="13056" width="11.42578125" style="8"/>
    <col min="13057" max="13057" width="7" style="8" customWidth="1"/>
    <col min="13058" max="13058" width="15" style="8" customWidth="1"/>
    <col min="13059" max="13059" width="17.28515625" style="8" customWidth="1"/>
    <col min="13060" max="13060" width="14" style="8" customWidth="1"/>
    <col min="13061" max="13061" width="12.7109375" style="8" customWidth="1"/>
    <col min="13062" max="13062" width="20" style="8" customWidth="1"/>
    <col min="13063" max="13063" width="17.28515625" style="8" customWidth="1"/>
    <col min="13064" max="13064" width="15.42578125" style="8" customWidth="1"/>
    <col min="13065" max="13065" width="18.42578125" style="8" customWidth="1"/>
    <col min="13066" max="13066" width="21" style="8" customWidth="1"/>
    <col min="13067" max="13312" width="11.42578125" style="8"/>
    <col min="13313" max="13313" width="7" style="8" customWidth="1"/>
    <col min="13314" max="13314" width="15" style="8" customWidth="1"/>
    <col min="13315" max="13315" width="17.28515625" style="8" customWidth="1"/>
    <col min="13316" max="13316" width="14" style="8" customWidth="1"/>
    <col min="13317" max="13317" width="12.7109375" style="8" customWidth="1"/>
    <col min="13318" max="13318" width="20" style="8" customWidth="1"/>
    <col min="13319" max="13319" width="17.28515625" style="8" customWidth="1"/>
    <col min="13320" max="13320" width="15.42578125" style="8" customWidth="1"/>
    <col min="13321" max="13321" width="18.42578125" style="8" customWidth="1"/>
    <col min="13322" max="13322" width="21" style="8" customWidth="1"/>
    <col min="13323" max="13568" width="11.42578125" style="8"/>
    <col min="13569" max="13569" width="7" style="8" customWidth="1"/>
    <col min="13570" max="13570" width="15" style="8" customWidth="1"/>
    <col min="13571" max="13571" width="17.28515625" style="8" customWidth="1"/>
    <col min="13572" max="13572" width="14" style="8" customWidth="1"/>
    <col min="13573" max="13573" width="12.7109375" style="8" customWidth="1"/>
    <col min="13574" max="13574" width="20" style="8" customWidth="1"/>
    <col min="13575" max="13575" width="17.28515625" style="8" customWidth="1"/>
    <col min="13576" max="13576" width="15.42578125" style="8" customWidth="1"/>
    <col min="13577" max="13577" width="18.42578125" style="8" customWidth="1"/>
    <col min="13578" max="13578" width="21" style="8" customWidth="1"/>
    <col min="13579" max="13824" width="11.42578125" style="8"/>
    <col min="13825" max="13825" width="7" style="8" customWidth="1"/>
    <col min="13826" max="13826" width="15" style="8" customWidth="1"/>
    <col min="13827" max="13827" width="17.28515625" style="8" customWidth="1"/>
    <col min="13828" max="13828" width="14" style="8" customWidth="1"/>
    <col min="13829" max="13829" width="12.7109375" style="8" customWidth="1"/>
    <col min="13830" max="13830" width="20" style="8" customWidth="1"/>
    <col min="13831" max="13831" width="17.28515625" style="8" customWidth="1"/>
    <col min="13832" max="13832" width="15.42578125" style="8" customWidth="1"/>
    <col min="13833" max="13833" width="18.42578125" style="8" customWidth="1"/>
    <col min="13834" max="13834" width="21" style="8" customWidth="1"/>
    <col min="13835" max="14080" width="11.42578125" style="8"/>
    <col min="14081" max="14081" width="7" style="8" customWidth="1"/>
    <col min="14082" max="14082" width="15" style="8" customWidth="1"/>
    <col min="14083" max="14083" width="17.28515625" style="8" customWidth="1"/>
    <col min="14084" max="14084" width="14" style="8" customWidth="1"/>
    <col min="14085" max="14085" width="12.7109375" style="8" customWidth="1"/>
    <col min="14086" max="14086" width="20" style="8" customWidth="1"/>
    <col min="14087" max="14087" width="17.28515625" style="8" customWidth="1"/>
    <col min="14088" max="14088" width="15.42578125" style="8" customWidth="1"/>
    <col min="14089" max="14089" width="18.42578125" style="8" customWidth="1"/>
    <col min="14090" max="14090" width="21" style="8" customWidth="1"/>
    <col min="14091" max="14336" width="11.42578125" style="8"/>
    <col min="14337" max="14337" width="7" style="8" customWidth="1"/>
    <col min="14338" max="14338" width="15" style="8" customWidth="1"/>
    <col min="14339" max="14339" width="17.28515625" style="8" customWidth="1"/>
    <col min="14340" max="14340" width="14" style="8" customWidth="1"/>
    <col min="14341" max="14341" width="12.7109375" style="8" customWidth="1"/>
    <col min="14342" max="14342" width="20" style="8" customWidth="1"/>
    <col min="14343" max="14343" width="17.28515625" style="8" customWidth="1"/>
    <col min="14344" max="14344" width="15.42578125" style="8" customWidth="1"/>
    <col min="14345" max="14345" width="18.42578125" style="8" customWidth="1"/>
    <col min="14346" max="14346" width="21" style="8" customWidth="1"/>
    <col min="14347" max="14592" width="11.42578125" style="8"/>
    <col min="14593" max="14593" width="7" style="8" customWidth="1"/>
    <col min="14594" max="14594" width="15" style="8" customWidth="1"/>
    <col min="14595" max="14595" width="17.28515625" style="8" customWidth="1"/>
    <col min="14596" max="14596" width="14" style="8" customWidth="1"/>
    <col min="14597" max="14597" width="12.7109375" style="8" customWidth="1"/>
    <col min="14598" max="14598" width="20" style="8" customWidth="1"/>
    <col min="14599" max="14599" width="17.28515625" style="8" customWidth="1"/>
    <col min="14600" max="14600" width="15.42578125" style="8" customWidth="1"/>
    <col min="14601" max="14601" width="18.42578125" style="8" customWidth="1"/>
    <col min="14602" max="14602" width="21" style="8" customWidth="1"/>
    <col min="14603" max="14848" width="11.42578125" style="8"/>
    <col min="14849" max="14849" width="7" style="8" customWidth="1"/>
    <col min="14850" max="14850" width="15" style="8" customWidth="1"/>
    <col min="14851" max="14851" width="17.28515625" style="8" customWidth="1"/>
    <col min="14852" max="14852" width="14" style="8" customWidth="1"/>
    <col min="14853" max="14853" width="12.7109375" style="8" customWidth="1"/>
    <col min="14854" max="14854" width="20" style="8" customWidth="1"/>
    <col min="14855" max="14855" width="17.28515625" style="8" customWidth="1"/>
    <col min="14856" max="14856" width="15.42578125" style="8" customWidth="1"/>
    <col min="14857" max="14857" width="18.42578125" style="8" customWidth="1"/>
    <col min="14858" max="14858" width="21" style="8" customWidth="1"/>
    <col min="14859" max="15104" width="11.42578125" style="8"/>
    <col min="15105" max="15105" width="7" style="8" customWidth="1"/>
    <col min="15106" max="15106" width="15" style="8" customWidth="1"/>
    <col min="15107" max="15107" width="17.28515625" style="8" customWidth="1"/>
    <col min="15108" max="15108" width="14" style="8" customWidth="1"/>
    <col min="15109" max="15109" width="12.7109375" style="8" customWidth="1"/>
    <col min="15110" max="15110" width="20" style="8" customWidth="1"/>
    <col min="15111" max="15111" width="17.28515625" style="8" customWidth="1"/>
    <col min="15112" max="15112" width="15.42578125" style="8" customWidth="1"/>
    <col min="15113" max="15113" width="18.42578125" style="8" customWidth="1"/>
    <col min="15114" max="15114" width="21" style="8" customWidth="1"/>
    <col min="15115" max="15360" width="11.42578125" style="8"/>
    <col min="15361" max="15361" width="7" style="8" customWidth="1"/>
    <col min="15362" max="15362" width="15" style="8" customWidth="1"/>
    <col min="15363" max="15363" width="17.28515625" style="8" customWidth="1"/>
    <col min="15364" max="15364" width="14" style="8" customWidth="1"/>
    <col min="15365" max="15365" width="12.7109375" style="8" customWidth="1"/>
    <col min="15366" max="15366" width="20" style="8" customWidth="1"/>
    <col min="15367" max="15367" width="17.28515625" style="8" customWidth="1"/>
    <col min="15368" max="15368" width="15.42578125" style="8" customWidth="1"/>
    <col min="15369" max="15369" width="18.42578125" style="8" customWidth="1"/>
    <col min="15370" max="15370" width="21" style="8" customWidth="1"/>
    <col min="15371" max="15616" width="11.42578125" style="8"/>
    <col min="15617" max="15617" width="7" style="8" customWidth="1"/>
    <col min="15618" max="15618" width="15" style="8" customWidth="1"/>
    <col min="15619" max="15619" width="17.28515625" style="8" customWidth="1"/>
    <col min="15620" max="15620" width="14" style="8" customWidth="1"/>
    <col min="15621" max="15621" width="12.7109375" style="8" customWidth="1"/>
    <col min="15622" max="15622" width="20" style="8" customWidth="1"/>
    <col min="15623" max="15623" width="17.28515625" style="8" customWidth="1"/>
    <col min="15624" max="15624" width="15.42578125" style="8" customWidth="1"/>
    <col min="15625" max="15625" width="18.42578125" style="8" customWidth="1"/>
    <col min="15626" max="15626" width="21" style="8" customWidth="1"/>
    <col min="15627" max="15872" width="11.42578125" style="8"/>
    <col min="15873" max="15873" width="7" style="8" customWidth="1"/>
    <col min="15874" max="15874" width="15" style="8" customWidth="1"/>
    <col min="15875" max="15875" width="17.28515625" style="8" customWidth="1"/>
    <col min="15876" max="15876" width="14" style="8" customWidth="1"/>
    <col min="15877" max="15877" width="12.7109375" style="8" customWidth="1"/>
    <col min="15878" max="15878" width="20" style="8" customWidth="1"/>
    <col min="15879" max="15879" width="17.28515625" style="8" customWidth="1"/>
    <col min="15880" max="15880" width="15.42578125" style="8" customWidth="1"/>
    <col min="15881" max="15881" width="18.42578125" style="8" customWidth="1"/>
    <col min="15882" max="15882" width="21" style="8" customWidth="1"/>
    <col min="15883" max="16128" width="11.42578125" style="8"/>
    <col min="16129" max="16129" width="7" style="8" customWidth="1"/>
    <col min="16130" max="16130" width="15" style="8" customWidth="1"/>
    <col min="16131" max="16131" width="17.28515625" style="8" customWidth="1"/>
    <col min="16132" max="16132" width="14" style="8" customWidth="1"/>
    <col min="16133" max="16133" width="12.7109375" style="8" customWidth="1"/>
    <col min="16134" max="16134" width="20" style="8" customWidth="1"/>
    <col min="16135" max="16135" width="17.28515625" style="8" customWidth="1"/>
    <col min="16136" max="16136" width="15.42578125" style="8" customWidth="1"/>
    <col min="16137" max="16137" width="18.42578125" style="8" customWidth="1"/>
    <col min="16138" max="16138" width="21" style="8" customWidth="1"/>
    <col min="16139" max="16384" width="11.42578125" style="8"/>
  </cols>
  <sheetData>
    <row r="2" spans="2:10" ht="27" customHeight="1" x14ac:dyDescent="0.2">
      <c r="B2" s="75"/>
      <c r="C2" s="75"/>
      <c r="D2" s="75"/>
      <c r="E2" s="76" t="s">
        <v>71</v>
      </c>
      <c r="F2" s="77"/>
      <c r="G2" s="77"/>
      <c r="H2" s="77"/>
      <c r="I2" s="77"/>
    </row>
    <row r="3" spans="2:10" x14ac:dyDescent="0.2">
      <c r="B3" s="75"/>
      <c r="C3" s="75"/>
      <c r="D3" s="75"/>
      <c r="E3" s="78" t="s">
        <v>82</v>
      </c>
      <c r="F3" s="79"/>
      <c r="G3" s="80"/>
      <c r="H3" s="81" t="s">
        <v>84</v>
      </c>
      <c r="I3" s="81"/>
    </row>
    <row r="4" spans="2:10" x14ac:dyDescent="0.2">
      <c r="B4" s="75"/>
      <c r="C4" s="75"/>
      <c r="D4" s="75"/>
      <c r="E4" s="78" t="s">
        <v>83</v>
      </c>
      <c r="F4" s="79"/>
      <c r="G4" s="80"/>
      <c r="H4" s="82" t="s">
        <v>73</v>
      </c>
      <c r="I4" s="82"/>
    </row>
    <row r="7" spans="2:10" x14ac:dyDescent="0.2">
      <c r="B7" s="83" t="s">
        <v>74</v>
      </c>
      <c r="C7" s="83"/>
      <c r="D7" s="83"/>
      <c r="E7" s="83"/>
      <c r="F7" s="83"/>
      <c r="G7" s="83"/>
      <c r="H7" s="83"/>
      <c r="I7" s="83"/>
      <c r="J7" s="9"/>
    </row>
    <row r="8" spans="2:10" ht="21.75" customHeight="1" x14ac:dyDescent="0.2">
      <c r="B8" s="10" t="s">
        <v>75</v>
      </c>
      <c r="C8" s="10" t="s">
        <v>76</v>
      </c>
      <c r="D8" s="77" t="s">
        <v>77</v>
      </c>
      <c r="E8" s="77"/>
      <c r="F8" s="77"/>
      <c r="G8" s="77"/>
      <c r="H8" s="77"/>
      <c r="I8" s="77"/>
      <c r="J8" s="9"/>
    </row>
    <row r="9" spans="2:10" ht="24" customHeight="1" x14ac:dyDescent="0.2">
      <c r="B9" s="11">
        <v>1</v>
      </c>
      <c r="C9" s="12">
        <v>43110</v>
      </c>
      <c r="D9" s="84" t="s">
        <v>78</v>
      </c>
      <c r="E9" s="84"/>
      <c r="F9" s="84"/>
      <c r="G9" s="84"/>
      <c r="H9" s="84"/>
      <c r="I9" s="84"/>
      <c r="J9" s="9"/>
    </row>
    <row r="10" spans="2:10" ht="41.25" customHeight="1" x14ac:dyDescent="0.2">
      <c r="B10" s="11">
        <v>2</v>
      </c>
      <c r="C10" s="12" t="s">
        <v>85</v>
      </c>
      <c r="D10" s="86" t="s">
        <v>98</v>
      </c>
      <c r="E10" s="86"/>
      <c r="F10" s="86"/>
      <c r="G10" s="86"/>
      <c r="H10" s="86"/>
      <c r="I10" s="86"/>
      <c r="J10" s="9"/>
    </row>
    <row r="11" spans="2:10" x14ac:dyDescent="0.2">
      <c r="B11" s="13"/>
      <c r="C11" s="13"/>
      <c r="D11" s="13"/>
      <c r="E11" s="13"/>
      <c r="F11" s="13"/>
      <c r="G11" s="13"/>
      <c r="H11" s="13"/>
      <c r="I11" s="13"/>
      <c r="J11" s="13"/>
    </row>
    <row r="12" spans="2:10" x14ac:dyDescent="0.2">
      <c r="B12" s="85" t="s">
        <v>79</v>
      </c>
      <c r="C12" s="85"/>
      <c r="D12" s="85"/>
      <c r="E12" s="85"/>
      <c r="F12" s="87" t="s">
        <v>80</v>
      </c>
      <c r="G12" s="88"/>
      <c r="H12" s="85" t="s">
        <v>81</v>
      </c>
      <c r="I12" s="85"/>
    </row>
    <row r="13" spans="2:10" ht="76.5" customHeight="1" x14ac:dyDescent="0.2">
      <c r="B13" s="89"/>
      <c r="C13" s="89"/>
      <c r="D13" s="89"/>
      <c r="E13" s="89"/>
      <c r="F13" s="102"/>
      <c r="G13" s="96"/>
      <c r="H13" s="95"/>
      <c r="I13" s="96"/>
    </row>
    <row r="14" spans="2:10" ht="66.75" customHeight="1" x14ac:dyDescent="0.2">
      <c r="B14" s="101" t="s">
        <v>97</v>
      </c>
      <c r="C14" s="101"/>
      <c r="D14" s="101" t="s">
        <v>93</v>
      </c>
      <c r="E14" s="101"/>
      <c r="F14" s="103"/>
      <c r="G14" s="98"/>
      <c r="H14" s="97"/>
      <c r="I14" s="98"/>
    </row>
    <row r="15" spans="2:10" ht="67.5" customHeight="1" x14ac:dyDescent="0.2">
      <c r="B15" s="89"/>
      <c r="C15" s="89"/>
      <c r="D15" s="90"/>
      <c r="E15" s="90"/>
      <c r="F15" s="104"/>
      <c r="G15" s="100"/>
      <c r="H15" s="99"/>
      <c r="I15" s="100"/>
    </row>
    <row r="16" spans="2:10" ht="46.5" customHeight="1" x14ac:dyDescent="0.2">
      <c r="B16" s="91" t="s">
        <v>94</v>
      </c>
      <c r="C16" s="91"/>
      <c r="D16" s="91" t="s">
        <v>95</v>
      </c>
      <c r="E16" s="91"/>
      <c r="F16" s="93" t="s">
        <v>93</v>
      </c>
      <c r="G16" s="94"/>
      <c r="H16" s="91" t="s">
        <v>96</v>
      </c>
      <c r="I16" s="92"/>
    </row>
  </sheetData>
  <mergeCells count="25">
    <mergeCell ref="B13:C13"/>
    <mergeCell ref="B15:C15"/>
    <mergeCell ref="D15:E15"/>
    <mergeCell ref="H16:I16"/>
    <mergeCell ref="B16:C16"/>
    <mergeCell ref="F16:G16"/>
    <mergeCell ref="D16:E16"/>
    <mergeCell ref="H13:I15"/>
    <mergeCell ref="D13:E13"/>
    <mergeCell ref="B14:C14"/>
    <mergeCell ref="D14:E14"/>
    <mergeCell ref="F13:G15"/>
    <mergeCell ref="B7:I7"/>
    <mergeCell ref="D8:I8"/>
    <mergeCell ref="D9:I9"/>
    <mergeCell ref="H12:I12"/>
    <mergeCell ref="D10:I10"/>
    <mergeCell ref="F12:G12"/>
    <mergeCell ref="B12:E12"/>
    <mergeCell ref="B2:D4"/>
    <mergeCell ref="E2:I2"/>
    <mergeCell ref="E3:G3"/>
    <mergeCell ref="H3:I3"/>
    <mergeCell ref="E4:G4"/>
    <mergeCell ref="H4:I4"/>
  </mergeCells>
  <pageMargins left="0.70866141732283472" right="0.70866141732283472" top="0.74803149606299213" bottom="0.74803149606299213" header="0.31496062992125984" footer="0.31496062992125984"/>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Plan accion ERU</vt:lpstr>
      <vt:lpstr>Instructivo</vt:lpstr>
      <vt:lpstr>VALORES</vt:lpstr>
      <vt:lpstr>Control</vt:lpstr>
      <vt:lpstr>'Plan accion ERU'!Área_de_impresión</vt:lpstr>
      <vt:lpstr>Meta</vt:lpstr>
      <vt:lpstr>Meta1</vt:lpstr>
      <vt:lpstr>Meta2</vt:lpstr>
      <vt:lpstr>Objetivo</vt:lpstr>
      <vt:lpstr>Proceso</vt:lpstr>
      <vt:lpstr>Proy</vt:lpstr>
      <vt:lpstr>Proyecto</vt:lpstr>
      <vt:lpstr>Responsable</vt:lpstr>
      <vt:lpstr>Unidad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Jorge Rosso Suescun</dc:creator>
  <cp:lastModifiedBy>Osiris Viñas Manrique</cp:lastModifiedBy>
  <cp:lastPrinted>2021-01-29T21:25:48Z</cp:lastPrinted>
  <dcterms:created xsi:type="dcterms:W3CDTF">2019-01-10T02:24:30Z</dcterms:created>
  <dcterms:modified xsi:type="dcterms:W3CDTF">2021-04-16T21:21:03Z</dcterms:modified>
</cp:coreProperties>
</file>