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10.22\Presupuesto\PRESUPUESTO 2023\EJECUCIONES MENSUALES\01_EJECUCION ENERO 2023\"/>
    </mc:Choice>
  </mc:AlternateContent>
  <bookViews>
    <workbookView xWindow="0" yWindow="0" windowWidth="13260" windowHeight="12060"/>
  </bookViews>
  <sheets>
    <sheet name="FIRMA FORMULA" sheetId="1" r:id="rId1"/>
  </sheets>
  <definedNames>
    <definedName name="_xlnm._FilterDatabase" localSheetId="0" hidden="1">'FIRMA FORMULA'!$A$9:$N$84</definedName>
    <definedName name="_xlnm.Print_Titles" localSheetId="0">'FIRMA FORMULA'!$1:$9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I66" i="1" s="1"/>
  <c r="I65" i="1" s="1"/>
  <c r="I64" i="1" s="1"/>
  <c r="I63" i="1" s="1"/>
  <c r="I10" i="1" s="1"/>
  <c r="I85" i="1" s="1"/>
  <c r="J67" i="1"/>
  <c r="J66" i="1" s="1"/>
  <c r="K67" i="1"/>
  <c r="K68" i="1"/>
  <c r="K69" i="1"/>
  <c r="K70" i="1"/>
  <c r="I71" i="1"/>
  <c r="J71" i="1"/>
  <c r="K71" i="1"/>
  <c r="I72" i="1"/>
  <c r="J72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66" i="1" l="1"/>
  <c r="J65" i="1"/>
  <c r="J64" i="1" l="1"/>
  <c r="K65" i="1"/>
  <c r="J63" i="1" l="1"/>
  <c r="K64" i="1"/>
  <c r="J10" i="1" l="1"/>
  <c r="K63" i="1"/>
  <c r="K10" i="1" l="1"/>
  <c r="J85" i="1"/>
  <c r="K85" i="1" s="1"/>
</calcChain>
</file>

<file path=xl/sharedStrings.xml><?xml version="1.0" encoding="utf-8"?>
<sst xmlns="http://schemas.openxmlformats.org/spreadsheetml/2006/main" count="183" uniqueCount="178">
  <si>
    <t>EMPRESA DE RENOVACIÓN Y DESARROLLO Y URBANO DE BOGOTÁ D.C.</t>
  </si>
  <si>
    <t>Ejecución Presupuestal de Gastos e Inversión          Periodo 202301</t>
  </si>
  <si>
    <t>42</t>
  </si>
  <si>
    <t>GASTOS</t>
  </si>
  <si>
    <t>421</t>
  </si>
  <si>
    <t>FUNCIONAMIENTO</t>
  </si>
  <si>
    <t>4211</t>
  </si>
  <si>
    <t>GASTOS DE PERSONAL</t>
  </si>
  <si>
    <t>421101</t>
  </si>
  <si>
    <t>PLANTA DE PERSONAL PERMANENTE</t>
  </si>
  <si>
    <t>42110101</t>
  </si>
  <si>
    <t>FACTORES CONSTITUTIVOS DE SALARIO</t>
  </si>
  <si>
    <t>42110101001</t>
  </si>
  <si>
    <t>FACTORES SALARIALES COMUNES</t>
  </si>
  <si>
    <t>4211010100101</t>
  </si>
  <si>
    <t>SUELDO BÁSICO</t>
  </si>
  <si>
    <t>4211010100102</t>
  </si>
  <si>
    <t>HORAS EXTRAS, DOMINICALES, FESTIVOS Y RECARGOS</t>
  </si>
  <si>
    <t>4211010100103</t>
  </si>
  <si>
    <t>GASTOS DE REPRESENTACIÓN</t>
  </si>
  <si>
    <t>4211010100104</t>
  </si>
  <si>
    <t>SUBSIDIO DE ALIMENTACIÓN</t>
  </si>
  <si>
    <t>4211010100105</t>
  </si>
  <si>
    <t>AUXILIO DE TRANSPORTE</t>
  </si>
  <si>
    <t>4211010100106</t>
  </si>
  <si>
    <t>PRIMA DE SERVICIO</t>
  </si>
  <si>
    <t>4211010100107</t>
  </si>
  <si>
    <t>BONIFICACIÓN POR SERVICIOS PRESTADOS</t>
  </si>
  <si>
    <t>4211010100108</t>
  </si>
  <si>
    <t>PRESTACIONES SOCIALES</t>
  </si>
  <si>
    <t>421101010010801</t>
  </si>
  <si>
    <t>PRIMA DE NAVIDAD</t>
  </si>
  <si>
    <t>421101010010802</t>
  </si>
  <si>
    <t>PRIMA DE VACACIONES</t>
  </si>
  <si>
    <t>4211010100109</t>
  </si>
  <si>
    <t>PRIMA TÉCNICA SALARIAL</t>
  </si>
  <si>
    <t>42110102</t>
  </si>
  <si>
    <t>CONTRIBUCIONES INHERENTES A LA NÓMINA</t>
  </si>
  <si>
    <t>42110102001</t>
  </si>
  <si>
    <t>APORTES A LA SEGURIDAD SOCIAL EN PENSIONES</t>
  </si>
  <si>
    <t>42110102002</t>
  </si>
  <si>
    <t>APORTES A LA SEGURIDAD SOCIAL EN SALUD</t>
  </si>
  <si>
    <t>42110102003</t>
  </si>
  <si>
    <t>APORTES DE CESANTIAS</t>
  </si>
  <si>
    <t>42110102004</t>
  </si>
  <si>
    <t>APORTES A CAJAS DE COMPENSACIÓN FAMILIAR</t>
  </si>
  <si>
    <t>42110102005</t>
  </si>
  <si>
    <t>42110102006</t>
  </si>
  <si>
    <t>APORTES AL ICBF</t>
  </si>
  <si>
    <t>42110102007</t>
  </si>
  <si>
    <t>APORTES AL SENA</t>
  </si>
  <si>
    <t>42110103</t>
  </si>
  <si>
    <t>42110103001</t>
  </si>
  <si>
    <t>4211010300102</t>
  </si>
  <si>
    <t>INDEMNIZACIÓN POR VACACIONES</t>
  </si>
  <si>
    <t>4211010300103</t>
  </si>
  <si>
    <t>BONIFICACIÓN ESPECIAL DE RECREACIÓN</t>
  </si>
  <si>
    <t>42110103069</t>
  </si>
  <si>
    <t>APOYO DE SOSTENIMIENTO APRENDICES SENA</t>
  </si>
  <si>
    <t>42110103190</t>
  </si>
  <si>
    <t>APOYO DE SOSTENIMIENTO PRÁCTICAS LABORALES</t>
  </si>
  <si>
    <t>4212</t>
  </si>
  <si>
    <t>ADQUISICIÓN DE BIENES Y SERVICIOS</t>
  </si>
  <si>
    <t>421202</t>
  </si>
  <si>
    <t>ADQUISICIONES DIFERENTES DE ACTIVOS</t>
  </si>
  <si>
    <t>42120201</t>
  </si>
  <si>
    <t>MATERIALES Y SUMINISTROS</t>
  </si>
  <si>
    <t>42120201002</t>
  </si>
  <si>
    <t>42120201003</t>
  </si>
  <si>
    <t>42120202</t>
  </si>
  <si>
    <t>ADQUISICIÓN DE SERVICIOS</t>
  </si>
  <si>
    <t>42120202006</t>
  </si>
  <si>
    <t>42120202007</t>
  </si>
  <si>
    <t>42120202008</t>
  </si>
  <si>
    <t>42120202009</t>
  </si>
  <si>
    <t>42120202010</t>
  </si>
  <si>
    <t>VIÁTICOS DE LOS FUNCIONARIOS EN COMISIÓN</t>
  </si>
  <si>
    <t>4213</t>
  </si>
  <si>
    <t>TRANSFERENCIAS CORRIENTES</t>
  </si>
  <si>
    <t>421313</t>
  </si>
  <si>
    <t>SENTENCIAS Y CONCILIACIONES</t>
  </si>
  <si>
    <t>42131301</t>
  </si>
  <si>
    <t>FALLOS NACIONALES</t>
  </si>
  <si>
    <t>42131301001</t>
  </si>
  <si>
    <t>SENTENCIAS</t>
  </si>
  <si>
    <t>4218</t>
  </si>
  <si>
    <t>421801</t>
  </si>
  <si>
    <t>IMPUESTOS</t>
  </si>
  <si>
    <t>42180101</t>
  </si>
  <si>
    <t>IMPUESTO SOBRE LA RENTA Y COMPLEMENTARIOS</t>
  </si>
  <si>
    <t>42180102</t>
  </si>
  <si>
    <t>IMPUESTO SOBRE LA RENTA PARA LA EQUIDAD CREE</t>
  </si>
  <si>
    <t>42180151</t>
  </si>
  <si>
    <t>IMPUESTO SOBRE VEHÍCULOS AUTOMOTORES</t>
  </si>
  <si>
    <t>42180152</t>
  </si>
  <si>
    <t>IMPUESTO PREDIAL UNIFICADO</t>
  </si>
  <si>
    <t>42180154</t>
  </si>
  <si>
    <t>IMPUESTO DE INDUSTRIA Y COMERCIO</t>
  </si>
  <si>
    <t>423</t>
  </si>
  <si>
    <t>INVERSIÓN</t>
  </si>
  <si>
    <t>42301</t>
  </si>
  <si>
    <t>DIRECTA</t>
  </si>
  <si>
    <t>4230116</t>
  </si>
  <si>
    <t>423011602</t>
  </si>
  <si>
    <t>42301160232</t>
  </si>
  <si>
    <t>REVITALIZACIÓN URBANA PARA LA COMPETITIVIDAD</t>
  </si>
  <si>
    <t>423011605</t>
  </si>
  <si>
    <t>42301160556</t>
  </si>
  <si>
    <t>GESTIÓN PÚBLICA EFECTIVA</t>
  </si>
  <si>
    <t>424</t>
  </si>
  <si>
    <t>GASTOS DE OPERACIÓN COMERCIAL</t>
  </si>
  <si>
    <t>4245</t>
  </si>
  <si>
    <t>GASTOS DE COMERCIALIZACIÓN Y PRODUCCIÓN</t>
  </si>
  <si>
    <t>424501</t>
  </si>
  <si>
    <t>Materiales y suministros</t>
  </si>
  <si>
    <t>42450103</t>
  </si>
  <si>
    <t>Otros bienes transportables (excepto productos metálicos, maquinaria y equipo)</t>
  </si>
  <si>
    <t>424502</t>
  </si>
  <si>
    <t>42450205</t>
  </si>
  <si>
    <t>Servicios de la construcción</t>
  </si>
  <si>
    <t>42450206</t>
  </si>
  <si>
    <t>Servicios de alojamiento; servicios de suministro de comidas y bebidas; servicios de transporte; y servicios de distribución de electricidad, gas y agua</t>
  </si>
  <si>
    <t>42450207</t>
  </si>
  <si>
    <t>Servicios financieros y servicios conexos, servicios inmobiliarios y servicios de leasing</t>
  </si>
  <si>
    <t>42450209</t>
  </si>
  <si>
    <t>SERVICIOS PARA LA COMUNIDAD, SOCIALES Y PERSONALES</t>
  </si>
  <si>
    <t>43</t>
  </si>
  <si>
    <t>DISPONIBILIDAD FINAL</t>
  </si>
  <si>
    <t>TOTAL GASTOS + DISPONIBILIDAD FINAL</t>
  </si>
  <si>
    <t>JAVIER SUÁREZ PEDRAZA</t>
  </si>
  <si>
    <t>MARÍA CECILIA GAITÁN ROZO</t>
  </si>
  <si>
    <t>JUAN GUILLERMO JIMÉNEZ GÓMEZ</t>
  </si>
  <si>
    <t>GESTOR SENIOR 3 - PRESUPUESTO</t>
  </si>
  <si>
    <t>SUBGERENTE DE GESTIÓN CORPORATIVA</t>
  </si>
  <si>
    <t xml:space="preserve"> GERENTE GENERAL</t>
  </si>
  <si>
    <t>Código</t>
  </si>
  <si>
    <t>Nombre</t>
  </si>
  <si>
    <t>Apropiación Inicial</t>
  </si>
  <si>
    <t>Modificaciones</t>
  </si>
  <si>
    <t xml:space="preserve"> Presupuestales</t>
  </si>
  <si>
    <t>Apropiación</t>
  </si>
  <si>
    <t xml:space="preserve">Apropiaciones </t>
  </si>
  <si>
    <t>Compromisos Mes</t>
  </si>
  <si>
    <t>Compromisos</t>
  </si>
  <si>
    <t>% Ejec.</t>
  </si>
  <si>
    <t>Giros Mes</t>
  </si>
  <si>
    <t>Giros</t>
  </si>
  <si>
    <t>% Giros</t>
  </si>
  <si>
    <t xml:space="preserve">Mes </t>
  </si>
  <si>
    <t>Acumulado</t>
  </si>
  <si>
    <t>Vigente</t>
  </si>
  <si>
    <t>Suspendidas</t>
  </si>
  <si>
    <t>Disponible</t>
  </si>
  <si>
    <t>Acumulados</t>
  </si>
  <si>
    <t>6 = (3 + 5)</t>
  </si>
  <si>
    <t>8 = (6 - 7)</t>
  </si>
  <si>
    <t>11 = (10 / 8)</t>
  </si>
  <si>
    <t>14 = (13 / 8)</t>
  </si>
  <si>
    <t>REMUNERACIONES NO CONSTITUTIVAS DE FACTOR SAL ARIAL</t>
  </si>
  <si>
    <t>PRODUCTOS ALIMENTICIOS, BEBIDAS Y TABACO; TEXTILE S, PRENDAS DE VESTIR Y PRODUCTOS DE CUERO</t>
  </si>
  <si>
    <t>OTROS BIENES TRANSPORTABLES (EXCEPTO PRODUCT OS METÁLICOS, MAQUINARIA Y EQUIPO)</t>
  </si>
  <si>
    <t>SERVICIOS DE ALOJAMIENTO; SERVICIOS DE SUMINISTR O DE COMIDAS Y BEBIDAS; SERVICIOS DE TRANSPORTE;  Y S</t>
  </si>
  <si>
    <t>SERVICIOS FINANCIEROS Y SERVICIOS CONEXOS, SERVI CIOS INMOBILIARIOS Y SERVICIOS DE LEASING</t>
  </si>
  <si>
    <t>SERVICIOS PRESTADOS A LAS EMPRESAS Y SERVICIOS D E PRODUCCIÓN</t>
  </si>
  <si>
    <t>GASTOS POR TRIBUTOS, MULTAS, SANCIONES E INTERES ES</t>
  </si>
  <si>
    <t>UN NUEVO CONTRATO SOCIAL Y AMBIENTAL PARA LA BO GOTÁ DEL SIGLO XXI</t>
  </si>
  <si>
    <t>CAMBIAR NUESTROS HÁBITOS DE VIDA PARA REVERDEC ER A BOGOTÁ Y ADAPTARNOS Y MITIGAR LA CRISIS CLIM ÁTICA</t>
  </si>
  <si>
    <t>CONSTRUIR BOGOTÁ REGIÓN CON GOBIERNO ABIERTO,  TRANSPARENTE Y CIUDADANÍA CONSCIENTE</t>
  </si>
  <si>
    <t>DESARROLLO DE PROYECTOS Y GESTIÓN INMOBIL IARIA BOGOTÁ</t>
  </si>
  <si>
    <t xml:space="preserve">423011602320000007507 - </t>
  </si>
  <si>
    <t>FORMULACIÓN, GESTIÓN Y ESTRUCTURACIÓN DE PROYECTOS DE DESARROLLO, REVITALIZACIÓN O RENOVACIÓN URBANA BOGOTÁ</t>
  </si>
  <si>
    <t>ADQUISICIÓN Y GESTIÓN DE SUELO BOGOTÁ</t>
  </si>
  <si>
    <t xml:space="preserve">423011602320000007509 - </t>
  </si>
  <si>
    <t xml:space="preserve">423011602320000007508 - </t>
  </si>
  <si>
    <t>FORTALECIMIENTO INSTITUCIONAL ERU BOGOTÁ</t>
  </si>
  <si>
    <t xml:space="preserve">423011605560000007506 - </t>
  </si>
  <si>
    <t xml:space="preserve">Servicios prestados a las empresas y servicios de producción </t>
  </si>
  <si>
    <t>APORTES GENERALES AL SISTEMA DE RIESGOS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</si>
</sst>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8">
    <xf numFmtId="0" fontId="0" fillId="0" borderId="0" xfId="0"/>
    <xf numFmtId="10" fontId="3" fillId="0" borderId="0" xfId="1" applyNumberFormat="1" applyFont="1" applyFill="1"/>
    <xf numFmtId="10" fontId="4" fillId="0" borderId="0" xfId="1" applyNumberFormat="1" applyFont="1" applyFill="1" applyAlignment="1">
      <alignment horizontal="center" vertical="top" wrapText="1"/>
    </xf>
    <xf numFmtId="10" fontId="3" fillId="0" borderId="0" xfId="1" applyNumberFormat="1" applyFont="1" applyFill="1" applyAlignment="1">
      <alignment horizontal="center" vertical="top" wrapText="1"/>
    </xf>
    <xf numFmtId="1" fontId="3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/>
    <xf numFmtId="1" fontId="3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center" vertical="top" wrapText="1"/>
    </xf>
    <xf numFmtId="0" fontId="5" fillId="0" borderId="0" xfId="2" applyFont="1" applyFill="1" applyAlignment="1">
      <alignment horizontal="center" vertical="top"/>
    </xf>
    <xf numFmtId="164" fontId="4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0" xfId="2" applyFont="1" applyFill="1" applyAlignment="1">
      <alignment horizontal="center" vertical="top" wrapText="1"/>
    </xf>
    <xf numFmtId="164" fontId="3" fillId="0" borderId="0" xfId="0" applyNumberFormat="1" applyFont="1" applyFill="1" applyAlignment="1">
      <alignment horizontal="center" vertical="top" wrapText="1"/>
    </xf>
    <xf numFmtId="0" fontId="5" fillId="0" borderId="0" xfId="2" applyFont="1" applyFill="1" applyAlignment="1" applyProtection="1">
      <alignment horizontal="center" vertical="top"/>
      <protection locked="0"/>
    </xf>
    <xf numFmtId="0" fontId="6" fillId="0" borderId="0" xfId="0" applyFont="1" applyFill="1"/>
    <xf numFmtId="1" fontId="8" fillId="0" borderId="0" xfId="2" applyNumberFormat="1" applyFont="1" applyAlignment="1">
      <alignment horizontal="center" vertical="top" wrapText="1"/>
    </xf>
    <xf numFmtId="0" fontId="8" fillId="0" borderId="0" xfId="2" applyFont="1" applyAlignment="1">
      <alignment horizontal="center" vertical="top" wrapText="1"/>
    </xf>
    <xf numFmtId="10" fontId="8" fillId="0" borderId="0" xfId="4" applyNumberFormat="1" applyFont="1" applyFill="1" applyAlignment="1">
      <alignment horizontal="center"/>
    </xf>
    <xf numFmtId="43" fontId="8" fillId="0" borderId="0" xfId="5" applyFont="1" applyFill="1" applyAlignment="1">
      <alignment horizontal="center" vertical="top" wrapText="1"/>
    </xf>
    <xf numFmtId="0" fontId="3" fillId="0" borderId="0" xfId="2"/>
    <xf numFmtId="0" fontId="9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4" fontId="7" fillId="0" borderId="0" xfId="0" applyNumberFormat="1" applyFont="1" applyFill="1" applyAlignment="1">
      <alignment horizontal="right" vertical="center"/>
    </xf>
    <xf numFmtId="10" fontId="7" fillId="0" borderId="0" xfId="4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4" fontId="10" fillId="0" borderId="0" xfId="7" applyNumberFormat="1" applyFont="1" applyFill="1" applyAlignment="1">
      <alignment horizontal="right" vertical="center"/>
    </xf>
    <xf numFmtId="10" fontId="10" fillId="0" borderId="0" xfId="4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4" fontId="10" fillId="0" borderId="0" xfId="0" applyNumberFormat="1" applyFont="1" applyFill="1" applyAlignment="1">
      <alignment horizontal="right"/>
    </xf>
    <xf numFmtId="10" fontId="10" fillId="0" borderId="0" xfId="0" applyNumberFormat="1" applyFont="1" applyFill="1" applyAlignment="1">
      <alignment horizontal="right"/>
    </xf>
    <xf numFmtId="4" fontId="9" fillId="0" borderId="0" xfId="0" applyNumberFormat="1" applyFont="1" applyFill="1" applyAlignment="1">
      <alignment horizontal="right"/>
    </xf>
    <xf numFmtId="10" fontId="9" fillId="0" borderId="0" xfId="0" applyNumberFormat="1" applyFont="1" applyFill="1" applyAlignment="1">
      <alignment horizontal="right"/>
    </xf>
    <xf numFmtId="0" fontId="11" fillId="0" borderId="0" xfId="0" applyFont="1" applyFill="1"/>
    <xf numFmtId="0" fontId="9" fillId="0" borderId="0" xfId="0" applyFont="1" applyFill="1"/>
    <xf numFmtId="0" fontId="1" fillId="0" borderId="0" xfId="3" applyFont="1"/>
    <xf numFmtId="10" fontId="1" fillId="0" borderId="0" xfId="4" applyNumberFormat="1" applyFont="1" applyFill="1" applyAlignment="1">
      <alignment horizontal="center"/>
    </xf>
    <xf numFmtId="43" fontId="1" fillId="0" borderId="0" xfId="5" applyFont="1" applyFill="1"/>
    <xf numFmtId="0" fontId="6" fillId="0" borderId="0" xfId="2" applyFont="1"/>
    <xf numFmtId="0" fontId="6" fillId="0" borderId="0" xfId="2" applyFont="1" applyAlignment="1">
      <alignment horizontal="center"/>
    </xf>
    <xf numFmtId="10" fontId="1" fillId="0" borderId="0" xfId="4" applyNumberFormat="1" applyFont="1" applyFill="1" applyAlignment="1"/>
    <xf numFmtId="10" fontId="6" fillId="0" borderId="0" xfId="4" applyNumberFormat="1" applyFont="1" applyFill="1" applyAlignment="1">
      <alignment horizontal="center"/>
    </xf>
    <xf numFmtId="0" fontId="6" fillId="0" borderId="0" xfId="2" applyFont="1" applyAlignment="1">
      <alignment horizontal="left"/>
    </xf>
    <xf numFmtId="0" fontId="7" fillId="0" borderId="0" xfId="0" applyFont="1" applyFill="1" applyAlignment="1">
      <alignment horizontal="left" vertical="center" wrapText="1"/>
    </xf>
    <xf numFmtId="4" fontId="9" fillId="0" borderId="0" xfId="7" applyNumberFormat="1" applyFont="1" applyFill="1" applyAlignment="1">
      <alignment horizontal="right" vertical="center"/>
    </xf>
    <xf numFmtId="10" fontId="9" fillId="0" borderId="0" xfId="4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</cellXfs>
  <cellStyles count="8">
    <cellStyle name="Millares" xfId="7" builtinId="3"/>
    <cellStyle name="Millares 2 2 2" xfId="5"/>
    <cellStyle name="Normal" xfId="0" builtinId="0"/>
    <cellStyle name="Normal 2" xfId="2"/>
    <cellStyle name="Normal 2 2 2" xfId="6"/>
    <cellStyle name="Normal 4" xfId="3"/>
    <cellStyle name="Percent 2" xfId="1"/>
    <cellStyle name="Porcentaje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748640</xdr:colOff>
      <xdr:row>0</xdr:row>
      <xdr:rowOff>70510</xdr:rowOff>
    </xdr:from>
    <xdr:to>
      <xdr:col>1</xdr:col>
      <xdr:colOff>2977243</xdr:colOff>
      <xdr:row>5</xdr:row>
      <xdr:rowOff>207447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6BAF0D-92AC-4B3D-A64A-548C5DF51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40" y="70510"/>
          <a:ext cx="3793177" cy="1138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1018310</xdr:colOff>
      <xdr:row>89</xdr:row>
      <xdr:rowOff>117763</xdr:rowOff>
    </xdr:from>
    <xdr:to>
      <xdr:col>6</xdr:col>
      <xdr:colOff>574964</xdr:colOff>
      <xdr:row>89</xdr:row>
      <xdr:rowOff>117763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F889A16C-C3DB-410C-8DC7-FD28F976B96B}"/>
            </a:ext>
          </a:extLst>
        </xdr:cNvPr>
        <xdr:cNvCxnSpPr/>
      </xdr:nvCxnSpPr>
      <xdr:spPr>
        <a:xfrm>
          <a:off x="10486160" y="27749788"/>
          <a:ext cx="3119004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322118</xdr:colOff>
      <xdr:row>89</xdr:row>
      <xdr:rowOff>131618</xdr:rowOff>
    </xdr:from>
    <xdr:to>
      <xdr:col>12</xdr:col>
      <xdr:colOff>675409</xdr:colOff>
      <xdr:row>89</xdr:row>
      <xdr:rowOff>131618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F9A6A3DC-4E83-4ACE-A0EB-A01F1570D3FD}"/>
            </a:ext>
          </a:extLst>
        </xdr:cNvPr>
        <xdr:cNvCxnSpPr/>
      </xdr:nvCxnSpPr>
      <xdr:spPr>
        <a:xfrm>
          <a:off x="20477018" y="27763643"/>
          <a:ext cx="3115541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1066596</xdr:colOff>
      <xdr:row>89</xdr:row>
      <xdr:rowOff>167069</xdr:rowOff>
    </xdr:from>
    <xdr:to>
      <xdr:col>1</xdr:col>
      <xdr:colOff>4190796</xdr:colOff>
      <xdr:row>89</xdr:row>
      <xdr:rowOff>167069</xdr:rowOff>
    </xdr:to>
    <xdr:cxnSp macro="">
      <xdr:nvCxnSpPr>
        <xdr:cNvPr id="6" name="2 Conector recto">
          <a:extLst>
            <a:ext uri="{FF2B5EF4-FFF2-40B4-BE49-F238E27FC236}">
              <a16:creationId xmlns:a16="http://schemas.microsoft.com/office/drawing/2014/main" id="{187725A9-D97B-41BB-A24C-F91453432652}"/>
            </a:ext>
          </a:extLst>
        </xdr:cNvPr>
        <xdr:cNvCxnSpPr/>
      </xdr:nvCxnSpPr>
      <xdr:spPr>
        <a:xfrm>
          <a:off x="2171496" y="18817019"/>
          <a:ext cx="31242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1018310</xdr:colOff>
      <xdr:row>89</xdr:row>
      <xdr:rowOff>117763</xdr:rowOff>
    </xdr:from>
    <xdr:to>
      <xdr:col>6</xdr:col>
      <xdr:colOff>574964</xdr:colOff>
      <xdr:row>89</xdr:row>
      <xdr:rowOff>117763</xdr:rowOff>
    </xdr:to>
    <xdr:cxnSp macro="">
      <xdr:nvCxnSpPr>
        <xdr:cNvPr id="7" name="2 Conector recto">
          <a:extLst>
            <a:ext uri="{FF2B5EF4-FFF2-40B4-BE49-F238E27FC236}">
              <a16:creationId xmlns:a16="http://schemas.microsoft.com/office/drawing/2014/main" id="{ECCB13B3-EB49-4996-BA28-248DBDE528C0}"/>
            </a:ext>
          </a:extLst>
        </xdr:cNvPr>
        <xdr:cNvCxnSpPr/>
      </xdr:nvCxnSpPr>
      <xdr:spPr>
        <a:xfrm>
          <a:off x="10200410" y="18767713"/>
          <a:ext cx="2395104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322118</xdr:colOff>
      <xdr:row>89</xdr:row>
      <xdr:rowOff>131618</xdr:rowOff>
    </xdr:from>
    <xdr:to>
      <xdr:col>12</xdr:col>
      <xdr:colOff>675409</xdr:colOff>
      <xdr:row>89</xdr:row>
      <xdr:rowOff>131618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1F5AD9AD-318B-4D85-B244-7608FCBBAE00}"/>
            </a:ext>
          </a:extLst>
        </xdr:cNvPr>
        <xdr:cNvCxnSpPr/>
      </xdr:nvCxnSpPr>
      <xdr:spPr>
        <a:xfrm>
          <a:off x="17800493" y="18781568"/>
          <a:ext cx="2353541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tabSelected="1" zoomScale="85" zoomScaleNormal="85" workbookViewId="0">
      <pane xSplit="9450" ySplit="3540" topLeftCell="C55" activePane="topRight"/>
      <selection sqref="A1:XFD1048576"/>
      <selection pane="topRight" activeCell="I2" sqref="I2"/>
      <selection pane="bottomLeft" activeCell="A10" sqref="A10"/>
      <selection pane="bottomRight" activeCell="K85" sqref="K85"/>
    </sheetView>
  </sheetViews>
  <sheetFormatPr baseColWidth="10" defaultColWidth="9.140625" defaultRowHeight="12.75" x14ac:dyDescent="0.2"/>
  <cols>
    <col min="1" max="1" width="23.42578125" style="15" customWidth="1"/>
    <col min="2" max="2" width="78.5703125" style="15" customWidth="1"/>
    <col min="3" max="6" width="21.28515625" style="15" customWidth="1"/>
    <col min="7" max="7" width="18" style="15" customWidth="1"/>
    <col min="8" max="10" width="21.28515625" style="15" customWidth="1"/>
    <col min="11" max="11" width="8.7109375" style="15" customWidth="1"/>
    <col min="12" max="13" width="21.28515625" style="15" customWidth="1"/>
    <col min="14" max="14" width="8.7109375" style="15" customWidth="1"/>
    <col min="15" max="16384" width="9.140625" style="15"/>
  </cols>
  <sheetData>
    <row r="1" spans="1:14" s="6" customFormat="1" x14ac:dyDescent="0.2">
      <c r="A1" s="4"/>
      <c r="B1" s="5"/>
      <c r="C1" s="5"/>
      <c r="D1" s="5"/>
      <c r="E1" s="5"/>
      <c r="K1" s="1"/>
      <c r="N1" s="1"/>
    </row>
    <row r="2" spans="1:14" s="6" customFormat="1" ht="20.25" x14ac:dyDescent="0.2">
      <c r="A2" s="7"/>
      <c r="B2" s="5"/>
      <c r="C2" s="8"/>
      <c r="E2" s="8"/>
      <c r="F2" s="9" t="s">
        <v>0</v>
      </c>
      <c r="G2" s="8"/>
      <c r="H2" s="8"/>
      <c r="I2" s="8"/>
      <c r="J2" s="10"/>
      <c r="K2" s="2"/>
      <c r="L2" s="8"/>
      <c r="M2" s="8"/>
      <c r="N2" s="2"/>
    </row>
    <row r="3" spans="1:14" s="6" customFormat="1" x14ac:dyDescent="0.2">
      <c r="A3" s="7"/>
      <c r="B3" s="5"/>
      <c r="C3" s="11"/>
      <c r="E3" s="11"/>
      <c r="F3" s="12"/>
      <c r="G3" s="11"/>
      <c r="H3" s="11"/>
      <c r="I3" s="11"/>
      <c r="J3" s="13"/>
      <c r="K3" s="3"/>
      <c r="L3" s="11"/>
      <c r="M3" s="11"/>
      <c r="N3" s="3"/>
    </row>
    <row r="4" spans="1:14" s="6" customFormat="1" ht="20.25" x14ac:dyDescent="0.2">
      <c r="A4" s="7"/>
      <c r="B4" s="5"/>
      <c r="C4" s="11"/>
      <c r="E4" s="11"/>
      <c r="F4" s="14" t="s">
        <v>1</v>
      </c>
      <c r="G4" s="11"/>
      <c r="H4" s="11"/>
      <c r="I4" s="11"/>
      <c r="J4" s="11"/>
      <c r="K4" s="3"/>
      <c r="L4" s="11"/>
      <c r="M4" s="11"/>
      <c r="N4" s="3"/>
    </row>
    <row r="6" spans="1:14" ht="30" customHeight="1" x14ac:dyDescent="0.2"/>
    <row r="7" spans="1:14" s="20" customFormat="1" ht="11.25" customHeight="1" x14ac:dyDescent="0.2">
      <c r="A7" s="16" t="s">
        <v>135</v>
      </c>
      <c r="B7" s="17" t="s">
        <v>136</v>
      </c>
      <c r="C7" s="17" t="s">
        <v>137</v>
      </c>
      <c r="D7" s="17" t="s">
        <v>138</v>
      </c>
      <c r="E7" s="17" t="s">
        <v>139</v>
      </c>
      <c r="F7" s="17" t="s">
        <v>140</v>
      </c>
      <c r="G7" s="17" t="s">
        <v>141</v>
      </c>
      <c r="H7" s="17" t="s">
        <v>140</v>
      </c>
      <c r="I7" s="17" t="s">
        <v>142</v>
      </c>
      <c r="J7" s="17" t="s">
        <v>143</v>
      </c>
      <c r="K7" s="18" t="s">
        <v>144</v>
      </c>
      <c r="L7" s="19" t="s">
        <v>145</v>
      </c>
      <c r="M7" s="17" t="s">
        <v>146</v>
      </c>
      <c r="N7" s="18" t="s">
        <v>147</v>
      </c>
    </row>
    <row r="8" spans="1:14" s="20" customFormat="1" ht="11.25" customHeight="1" x14ac:dyDescent="0.2">
      <c r="A8" s="16"/>
      <c r="B8" s="17"/>
      <c r="C8" s="17"/>
      <c r="D8" s="17" t="s">
        <v>148</v>
      </c>
      <c r="E8" s="17" t="s">
        <v>149</v>
      </c>
      <c r="F8" s="17" t="s">
        <v>150</v>
      </c>
      <c r="G8" s="17" t="s">
        <v>151</v>
      </c>
      <c r="H8" s="17" t="s">
        <v>152</v>
      </c>
      <c r="I8" s="17"/>
      <c r="J8" s="17" t="s">
        <v>153</v>
      </c>
      <c r="K8" s="18"/>
      <c r="L8" s="19"/>
      <c r="M8" s="17" t="s">
        <v>153</v>
      </c>
      <c r="N8" s="18"/>
    </row>
    <row r="9" spans="1:14" s="20" customFormat="1" ht="11.25" customHeight="1" x14ac:dyDescent="0.2">
      <c r="A9" s="16">
        <v>1</v>
      </c>
      <c r="B9" s="17">
        <v>2</v>
      </c>
      <c r="C9" s="17">
        <v>3</v>
      </c>
      <c r="D9" s="17">
        <v>4</v>
      </c>
      <c r="E9" s="17">
        <v>5</v>
      </c>
      <c r="F9" s="17" t="s">
        <v>154</v>
      </c>
      <c r="G9" s="17">
        <v>7</v>
      </c>
      <c r="H9" s="17" t="s">
        <v>155</v>
      </c>
      <c r="I9" s="17">
        <v>9</v>
      </c>
      <c r="J9" s="17">
        <v>10</v>
      </c>
      <c r="K9" s="18" t="s">
        <v>156</v>
      </c>
      <c r="L9" s="17">
        <v>12</v>
      </c>
      <c r="M9" s="17">
        <v>13</v>
      </c>
      <c r="N9" s="18" t="s">
        <v>157</v>
      </c>
    </row>
    <row r="10" spans="1:14" ht="17.25" customHeight="1" x14ac:dyDescent="0.2">
      <c r="A10" s="21" t="s">
        <v>2</v>
      </c>
      <c r="B10" s="22" t="s">
        <v>3</v>
      </c>
      <c r="C10" s="23">
        <v>274245729000</v>
      </c>
      <c r="D10" s="23">
        <v>0</v>
      </c>
      <c r="E10" s="23">
        <v>0</v>
      </c>
      <c r="F10" s="23">
        <v>274245729000</v>
      </c>
      <c r="G10" s="23">
        <v>0</v>
      </c>
      <c r="H10" s="23">
        <v>274245729000</v>
      </c>
      <c r="I10" s="23">
        <f>+I11+I63+I74</f>
        <v>66665547918</v>
      </c>
      <c r="J10" s="23">
        <f>+J11+J63+J74</f>
        <v>66665547918</v>
      </c>
      <c r="K10" s="46">
        <f t="shared" ref="K10" si="0">+J10/H10</f>
        <v>0.24308691391872142</v>
      </c>
      <c r="L10" s="23">
        <v>3491742249</v>
      </c>
      <c r="M10" s="23">
        <v>3491742249</v>
      </c>
      <c r="N10" s="24">
        <v>1.2732166374047707E-2</v>
      </c>
    </row>
    <row r="11" spans="1:14" ht="17.25" customHeight="1" x14ac:dyDescent="0.2">
      <c r="A11" s="21" t="s">
        <v>4</v>
      </c>
      <c r="B11" s="22" t="s">
        <v>5</v>
      </c>
      <c r="C11" s="23">
        <v>42186886000</v>
      </c>
      <c r="D11" s="23">
        <v>0</v>
      </c>
      <c r="E11" s="23">
        <v>0</v>
      </c>
      <c r="F11" s="23">
        <v>42186886000</v>
      </c>
      <c r="G11" s="23">
        <v>0</v>
      </c>
      <c r="H11" s="23">
        <v>42186886000</v>
      </c>
      <c r="I11" s="23">
        <v>5459016326</v>
      </c>
      <c r="J11" s="23">
        <v>5459016326</v>
      </c>
      <c r="K11" s="24">
        <v>0.12940078881385084</v>
      </c>
      <c r="L11" s="23">
        <v>2173901280</v>
      </c>
      <c r="M11" s="23">
        <v>2173901280</v>
      </c>
      <c r="N11" s="24">
        <v>5.153026179746948E-2</v>
      </c>
    </row>
    <row r="12" spans="1:14" ht="17.25" customHeight="1" x14ac:dyDescent="0.2">
      <c r="A12" s="21" t="s">
        <v>6</v>
      </c>
      <c r="B12" s="22" t="s">
        <v>7</v>
      </c>
      <c r="C12" s="23">
        <v>16049726000</v>
      </c>
      <c r="D12" s="23">
        <v>-67034797</v>
      </c>
      <c r="E12" s="23">
        <v>-67034797</v>
      </c>
      <c r="F12" s="23">
        <v>15982691203</v>
      </c>
      <c r="G12" s="23">
        <v>0</v>
      </c>
      <c r="H12" s="23">
        <v>15982691203</v>
      </c>
      <c r="I12" s="23">
        <v>1729918739</v>
      </c>
      <c r="J12" s="23">
        <v>1729918739</v>
      </c>
      <c r="K12" s="24">
        <v>0.10823701196675119</v>
      </c>
      <c r="L12" s="23">
        <v>1729918739</v>
      </c>
      <c r="M12" s="23">
        <v>1729918739</v>
      </c>
      <c r="N12" s="24">
        <v>0.10823701196675119</v>
      </c>
    </row>
    <row r="13" spans="1:14" ht="17.25" customHeight="1" x14ac:dyDescent="0.2">
      <c r="A13" s="21" t="s">
        <v>8</v>
      </c>
      <c r="B13" s="22" t="s">
        <v>9</v>
      </c>
      <c r="C13" s="23">
        <v>16049726000</v>
      </c>
      <c r="D13" s="23">
        <v>-67034797</v>
      </c>
      <c r="E13" s="23">
        <v>-67034797</v>
      </c>
      <c r="F13" s="23">
        <v>15982691203</v>
      </c>
      <c r="G13" s="23">
        <v>0</v>
      </c>
      <c r="H13" s="23">
        <v>15982691203</v>
      </c>
      <c r="I13" s="23">
        <v>1729918739</v>
      </c>
      <c r="J13" s="23">
        <v>1729918739</v>
      </c>
      <c r="K13" s="24">
        <v>0.10823701196675119</v>
      </c>
      <c r="L13" s="23">
        <v>1729918739</v>
      </c>
      <c r="M13" s="23">
        <v>1729918739</v>
      </c>
      <c r="N13" s="24">
        <v>0.10823701196675119</v>
      </c>
    </row>
    <row r="14" spans="1:14" ht="17.25" customHeight="1" x14ac:dyDescent="0.2">
      <c r="A14" s="21" t="s">
        <v>10</v>
      </c>
      <c r="B14" s="22" t="s">
        <v>11</v>
      </c>
      <c r="C14" s="23">
        <v>10968072000</v>
      </c>
      <c r="D14" s="23">
        <v>0</v>
      </c>
      <c r="E14" s="23">
        <v>0</v>
      </c>
      <c r="F14" s="23">
        <v>10968072000</v>
      </c>
      <c r="G14" s="23">
        <v>0</v>
      </c>
      <c r="H14" s="23">
        <v>10968072000</v>
      </c>
      <c r="I14" s="23">
        <v>680927545</v>
      </c>
      <c r="J14" s="23">
        <v>680927545</v>
      </c>
      <c r="K14" s="24">
        <v>6.2082701955275273E-2</v>
      </c>
      <c r="L14" s="23">
        <v>680927545</v>
      </c>
      <c r="M14" s="23">
        <v>680927545</v>
      </c>
      <c r="N14" s="24">
        <v>6.2082701955275273E-2</v>
      </c>
    </row>
    <row r="15" spans="1:14" ht="17.25" customHeight="1" x14ac:dyDescent="0.2">
      <c r="A15" s="21" t="s">
        <v>12</v>
      </c>
      <c r="B15" s="22" t="s">
        <v>13</v>
      </c>
      <c r="C15" s="23">
        <v>10968072000</v>
      </c>
      <c r="D15" s="23">
        <v>0</v>
      </c>
      <c r="E15" s="23">
        <v>0</v>
      </c>
      <c r="F15" s="23">
        <v>10968072000</v>
      </c>
      <c r="G15" s="23">
        <v>0</v>
      </c>
      <c r="H15" s="23">
        <v>10968072000</v>
      </c>
      <c r="I15" s="23">
        <v>680927545</v>
      </c>
      <c r="J15" s="23">
        <v>680927545</v>
      </c>
      <c r="K15" s="24">
        <v>6.2082701955275273E-2</v>
      </c>
      <c r="L15" s="23">
        <v>680927545</v>
      </c>
      <c r="M15" s="23">
        <v>680927545</v>
      </c>
      <c r="N15" s="24">
        <v>6.2082701955275273E-2</v>
      </c>
    </row>
    <row r="16" spans="1:14" ht="17.25" customHeight="1" x14ac:dyDescent="0.2">
      <c r="A16" s="25" t="s">
        <v>14</v>
      </c>
      <c r="B16" s="26" t="s">
        <v>15</v>
      </c>
      <c r="C16" s="27">
        <v>6467247000</v>
      </c>
      <c r="D16" s="27">
        <v>0</v>
      </c>
      <c r="E16" s="27">
        <v>0</v>
      </c>
      <c r="F16" s="27">
        <v>6467247000</v>
      </c>
      <c r="G16" s="27">
        <v>0</v>
      </c>
      <c r="H16" s="27">
        <v>6467247000</v>
      </c>
      <c r="I16" s="27">
        <v>485855979</v>
      </c>
      <c r="J16" s="27">
        <v>485855979</v>
      </c>
      <c r="K16" s="28">
        <v>7.5125625942537841E-2</v>
      </c>
      <c r="L16" s="27">
        <v>485855979</v>
      </c>
      <c r="M16" s="27">
        <v>485855979</v>
      </c>
      <c r="N16" s="28">
        <v>7.5125625942537841E-2</v>
      </c>
    </row>
    <row r="17" spans="1:14" ht="17.25" customHeight="1" x14ac:dyDescent="0.2">
      <c r="A17" s="25" t="s">
        <v>16</v>
      </c>
      <c r="B17" s="26" t="s">
        <v>17</v>
      </c>
      <c r="C17" s="27">
        <v>301410000</v>
      </c>
      <c r="D17" s="27">
        <v>0</v>
      </c>
      <c r="E17" s="27">
        <v>0</v>
      </c>
      <c r="F17" s="27">
        <v>301410000</v>
      </c>
      <c r="G17" s="27">
        <v>0</v>
      </c>
      <c r="H17" s="27">
        <v>301410000</v>
      </c>
      <c r="I17" s="27">
        <v>2914374</v>
      </c>
      <c r="J17" s="27">
        <v>2914374</v>
      </c>
      <c r="K17" s="28">
        <v>9.6691350651935907E-3</v>
      </c>
      <c r="L17" s="27">
        <v>2914374</v>
      </c>
      <c r="M17" s="27">
        <v>2914374</v>
      </c>
      <c r="N17" s="28">
        <v>9.6691350651935907E-3</v>
      </c>
    </row>
    <row r="18" spans="1:14" ht="17.25" customHeight="1" x14ac:dyDescent="0.2">
      <c r="A18" s="25" t="s">
        <v>18</v>
      </c>
      <c r="B18" s="26" t="s">
        <v>19</v>
      </c>
      <c r="C18" s="27">
        <v>813390000</v>
      </c>
      <c r="D18" s="27">
        <v>0</v>
      </c>
      <c r="E18" s="27">
        <v>0</v>
      </c>
      <c r="F18" s="27">
        <v>813390000</v>
      </c>
      <c r="G18" s="27">
        <v>0</v>
      </c>
      <c r="H18" s="27">
        <v>813390000</v>
      </c>
      <c r="I18" s="27">
        <v>62019081</v>
      </c>
      <c r="J18" s="27">
        <v>62019081</v>
      </c>
      <c r="K18" s="28">
        <v>7.6247656105927042E-2</v>
      </c>
      <c r="L18" s="27">
        <v>62019081</v>
      </c>
      <c r="M18" s="27">
        <v>62019081</v>
      </c>
      <c r="N18" s="28">
        <v>7.6247656105927042E-2</v>
      </c>
    </row>
    <row r="19" spans="1:14" ht="17.25" customHeight="1" x14ac:dyDescent="0.2">
      <c r="A19" s="25" t="s">
        <v>20</v>
      </c>
      <c r="B19" s="26" t="s">
        <v>21</v>
      </c>
      <c r="C19" s="27">
        <v>900000</v>
      </c>
      <c r="D19" s="27">
        <v>0</v>
      </c>
      <c r="E19" s="27">
        <v>0</v>
      </c>
      <c r="F19" s="27">
        <v>900000</v>
      </c>
      <c r="G19" s="27">
        <v>0</v>
      </c>
      <c r="H19" s="27">
        <v>900000</v>
      </c>
      <c r="I19" s="27">
        <v>72749</v>
      </c>
      <c r="J19" s="27">
        <v>72749</v>
      </c>
      <c r="K19" s="28">
        <v>8.0832222222222222E-2</v>
      </c>
      <c r="L19" s="27">
        <v>72749</v>
      </c>
      <c r="M19" s="27">
        <v>72749</v>
      </c>
      <c r="N19" s="28">
        <v>8.0832222222222222E-2</v>
      </c>
    </row>
    <row r="20" spans="1:14" ht="17.25" customHeight="1" x14ac:dyDescent="0.2">
      <c r="A20" s="25" t="s">
        <v>22</v>
      </c>
      <c r="B20" s="26" t="s">
        <v>23</v>
      </c>
      <c r="C20" s="27">
        <v>1450000</v>
      </c>
      <c r="D20" s="27">
        <v>0</v>
      </c>
      <c r="E20" s="27">
        <v>0</v>
      </c>
      <c r="F20" s="27">
        <v>1450000</v>
      </c>
      <c r="G20" s="27">
        <v>0</v>
      </c>
      <c r="H20" s="27">
        <v>1450000</v>
      </c>
      <c r="I20" s="27">
        <v>140000</v>
      </c>
      <c r="J20" s="27">
        <v>140000</v>
      </c>
      <c r="K20" s="28">
        <v>9.6551724137931033E-2</v>
      </c>
      <c r="L20" s="27">
        <v>140000</v>
      </c>
      <c r="M20" s="27">
        <v>140000</v>
      </c>
      <c r="N20" s="28">
        <v>9.6551724137931033E-2</v>
      </c>
    </row>
    <row r="21" spans="1:14" ht="17.25" customHeight="1" x14ac:dyDescent="0.2">
      <c r="A21" s="25" t="s">
        <v>24</v>
      </c>
      <c r="B21" s="26" t="s">
        <v>25</v>
      </c>
      <c r="C21" s="27">
        <v>791528000</v>
      </c>
      <c r="D21" s="27">
        <v>0</v>
      </c>
      <c r="E21" s="27">
        <v>0</v>
      </c>
      <c r="F21" s="27">
        <v>791528000</v>
      </c>
      <c r="G21" s="27">
        <v>0</v>
      </c>
      <c r="H21" s="27">
        <v>791528000</v>
      </c>
      <c r="I21" s="27">
        <v>5923935</v>
      </c>
      <c r="J21" s="27">
        <v>5923935</v>
      </c>
      <c r="K21" s="28">
        <v>7.4841761757006705E-3</v>
      </c>
      <c r="L21" s="27">
        <v>5923935</v>
      </c>
      <c r="M21" s="27">
        <v>5923935</v>
      </c>
      <c r="N21" s="28">
        <v>7.4841761757006705E-3</v>
      </c>
    </row>
    <row r="22" spans="1:14" ht="17.25" customHeight="1" x14ac:dyDescent="0.2">
      <c r="A22" s="25" t="s">
        <v>26</v>
      </c>
      <c r="B22" s="26" t="s">
        <v>27</v>
      </c>
      <c r="C22" s="27">
        <v>313531000</v>
      </c>
      <c r="D22" s="27">
        <v>0</v>
      </c>
      <c r="E22" s="27">
        <v>0</v>
      </c>
      <c r="F22" s="27">
        <v>313531000</v>
      </c>
      <c r="G22" s="27">
        <v>0</v>
      </c>
      <c r="H22" s="27">
        <v>313531000</v>
      </c>
      <c r="I22" s="27">
        <v>15126792</v>
      </c>
      <c r="J22" s="27">
        <v>15126792</v>
      </c>
      <c r="K22" s="28">
        <v>4.8246559351387899E-2</v>
      </c>
      <c r="L22" s="27">
        <v>15126792</v>
      </c>
      <c r="M22" s="27">
        <v>15126792</v>
      </c>
      <c r="N22" s="28">
        <v>4.8246559351387899E-2</v>
      </c>
    </row>
    <row r="23" spans="1:14" s="34" customFormat="1" ht="17.25" customHeight="1" x14ac:dyDescent="0.25">
      <c r="A23" s="21" t="s">
        <v>28</v>
      </c>
      <c r="B23" s="22" t="s">
        <v>29</v>
      </c>
      <c r="C23" s="32">
        <v>1285709000</v>
      </c>
      <c r="D23" s="32">
        <v>0</v>
      </c>
      <c r="E23" s="32">
        <v>0</v>
      </c>
      <c r="F23" s="32">
        <v>1285709000</v>
      </c>
      <c r="G23" s="32">
        <v>0</v>
      </c>
      <c r="H23" s="32">
        <v>1285709000</v>
      </c>
      <c r="I23" s="32">
        <v>34475519</v>
      </c>
      <c r="J23" s="32">
        <v>34475519</v>
      </c>
      <c r="K23" s="33">
        <v>2.6814402792544812E-2</v>
      </c>
      <c r="L23" s="32">
        <v>34475519</v>
      </c>
      <c r="M23" s="32">
        <v>34475519</v>
      </c>
      <c r="N23" s="33">
        <v>2.6814402792544812E-2</v>
      </c>
    </row>
    <row r="24" spans="1:14" ht="17.25" customHeight="1" x14ac:dyDescent="0.2">
      <c r="A24" s="25" t="s">
        <v>30</v>
      </c>
      <c r="B24" s="29" t="s">
        <v>31</v>
      </c>
      <c r="C24" s="27">
        <v>901414000</v>
      </c>
      <c r="D24" s="27">
        <v>0</v>
      </c>
      <c r="E24" s="27">
        <v>0</v>
      </c>
      <c r="F24" s="27">
        <v>901414000</v>
      </c>
      <c r="G24" s="27">
        <v>0</v>
      </c>
      <c r="H24" s="27">
        <v>901414000</v>
      </c>
      <c r="I24" s="27">
        <v>300990</v>
      </c>
      <c r="J24" s="27">
        <v>300990</v>
      </c>
      <c r="K24" s="28">
        <v>3.3390872562440789E-4</v>
      </c>
      <c r="L24" s="27">
        <v>300990</v>
      </c>
      <c r="M24" s="27">
        <v>300990</v>
      </c>
      <c r="N24" s="28">
        <v>3.3390872562440789E-4</v>
      </c>
    </row>
    <row r="25" spans="1:14" ht="17.25" customHeight="1" x14ac:dyDescent="0.2">
      <c r="A25" s="25" t="s">
        <v>32</v>
      </c>
      <c r="B25" s="29" t="s">
        <v>33</v>
      </c>
      <c r="C25" s="27">
        <v>384295000</v>
      </c>
      <c r="D25" s="27">
        <v>0</v>
      </c>
      <c r="E25" s="27">
        <v>0</v>
      </c>
      <c r="F25" s="27">
        <v>384295000</v>
      </c>
      <c r="G25" s="27">
        <v>0</v>
      </c>
      <c r="H25" s="27">
        <v>384295000</v>
      </c>
      <c r="I25" s="27">
        <v>34174529</v>
      </c>
      <c r="J25" s="27">
        <v>34174529</v>
      </c>
      <c r="K25" s="28">
        <v>8.8927852300966712E-2</v>
      </c>
      <c r="L25" s="27">
        <v>34174529</v>
      </c>
      <c r="M25" s="27">
        <v>34174529</v>
      </c>
      <c r="N25" s="28">
        <v>8.8927852300966712E-2</v>
      </c>
    </row>
    <row r="26" spans="1:14" ht="17.25" customHeight="1" x14ac:dyDescent="0.2">
      <c r="A26" s="25" t="s">
        <v>34</v>
      </c>
      <c r="B26" s="26" t="s">
        <v>35</v>
      </c>
      <c r="C26" s="27">
        <v>992907000</v>
      </c>
      <c r="D26" s="27">
        <v>0</v>
      </c>
      <c r="E26" s="27">
        <v>0</v>
      </c>
      <c r="F26" s="27">
        <v>992907000</v>
      </c>
      <c r="G26" s="27">
        <v>0</v>
      </c>
      <c r="H26" s="27">
        <v>992907000</v>
      </c>
      <c r="I26" s="27">
        <v>74399116</v>
      </c>
      <c r="J26" s="27">
        <v>74399116</v>
      </c>
      <c r="K26" s="28">
        <v>7.4930598736840409E-2</v>
      </c>
      <c r="L26" s="27">
        <v>74399116</v>
      </c>
      <c r="M26" s="27">
        <v>74399116</v>
      </c>
      <c r="N26" s="28">
        <v>7.4930598736840409E-2</v>
      </c>
    </row>
    <row r="27" spans="1:14" s="34" customFormat="1" ht="17.25" customHeight="1" x14ac:dyDescent="0.25">
      <c r="A27" s="21" t="s">
        <v>36</v>
      </c>
      <c r="B27" s="22" t="s">
        <v>37</v>
      </c>
      <c r="C27" s="32">
        <v>4709625000</v>
      </c>
      <c r="D27" s="32">
        <v>-67034797</v>
      </c>
      <c r="E27" s="32">
        <v>-67034797</v>
      </c>
      <c r="F27" s="32">
        <v>4642590203</v>
      </c>
      <c r="G27" s="32">
        <v>0</v>
      </c>
      <c r="H27" s="32">
        <v>4642590203</v>
      </c>
      <c r="I27" s="32">
        <v>1014408445</v>
      </c>
      <c r="J27" s="32">
        <v>1014408445</v>
      </c>
      <c r="K27" s="33">
        <v>0.21850053540036732</v>
      </c>
      <c r="L27" s="32">
        <v>1014408445</v>
      </c>
      <c r="M27" s="32">
        <v>1014408445</v>
      </c>
      <c r="N27" s="33">
        <v>0.21850053540036732</v>
      </c>
    </row>
    <row r="28" spans="1:14" ht="17.25" customHeight="1" x14ac:dyDescent="0.2">
      <c r="A28" s="25" t="s">
        <v>38</v>
      </c>
      <c r="B28" s="26" t="s">
        <v>39</v>
      </c>
      <c r="C28" s="27">
        <v>1065696000</v>
      </c>
      <c r="D28" s="27">
        <v>0</v>
      </c>
      <c r="E28" s="27">
        <v>0</v>
      </c>
      <c r="F28" s="27">
        <v>1065696000</v>
      </c>
      <c r="G28" s="27">
        <v>0</v>
      </c>
      <c r="H28" s="27">
        <v>1065696000</v>
      </c>
      <c r="I28" s="27">
        <v>80706200</v>
      </c>
      <c r="J28" s="27">
        <v>80706200</v>
      </c>
      <c r="K28" s="28">
        <v>7.5730977689697623E-2</v>
      </c>
      <c r="L28" s="27">
        <v>80706200</v>
      </c>
      <c r="M28" s="27">
        <v>80706200</v>
      </c>
      <c r="N28" s="28">
        <v>7.5730977689697623E-2</v>
      </c>
    </row>
    <row r="29" spans="1:14" ht="17.25" customHeight="1" x14ac:dyDescent="0.2">
      <c r="A29" s="25" t="s">
        <v>40</v>
      </c>
      <c r="B29" s="26" t="s">
        <v>41</v>
      </c>
      <c r="C29" s="27">
        <v>676490000</v>
      </c>
      <c r="D29" s="27">
        <v>0</v>
      </c>
      <c r="E29" s="27">
        <v>0</v>
      </c>
      <c r="F29" s="27">
        <v>676490000</v>
      </c>
      <c r="G29" s="27">
        <v>0</v>
      </c>
      <c r="H29" s="27">
        <v>676490000</v>
      </c>
      <c r="I29" s="27">
        <v>37537600</v>
      </c>
      <c r="J29" s="27">
        <v>37537600</v>
      </c>
      <c r="K29" s="28">
        <v>5.5488772930863725E-2</v>
      </c>
      <c r="L29" s="27">
        <v>37537600</v>
      </c>
      <c r="M29" s="27">
        <v>37537600</v>
      </c>
      <c r="N29" s="28">
        <v>5.5488772930863725E-2</v>
      </c>
    </row>
    <row r="30" spans="1:14" ht="17.25" customHeight="1" x14ac:dyDescent="0.2">
      <c r="A30" s="25" t="s">
        <v>42</v>
      </c>
      <c r="B30" s="26" t="s">
        <v>43</v>
      </c>
      <c r="C30" s="27">
        <v>1883166000</v>
      </c>
      <c r="D30" s="27">
        <v>-67034797</v>
      </c>
      <c r="E30" s="27">
        <v>-67034797</v>
      </c>
      <c r="F30" s="27">
        <v>1816131203</v>
      </c>
      <c r="G30" s="27">
        <v>0</v>
      </c>
      <c r="H30" s="27">
        <v>1816131203</v>
      </c>
      <c r="I30" s="27">
        <v>833356845</v>
      </c>
      <c r="J30" s="27">
        <v>833356845</v>
      </c>
      <c r="K30" s="28">
        <v>0.45886378892857999</v>
      </c>
      <c r="L30" s="27">
        <v>833356845</v>
      </c>
      <c r="M30" s="27">
        <v>833356845</v>
      </c>
      <c r="N30" s="28">
        <v>0.45886378892857999</v>
      </c>
    </row>
    <row r="31" spans="1:14" ht="17.25" customHeight="1" x14ac:dyDescent="0.2">
      <c r="A31" s="25" t="s">
        <v>44</v>
      </c>
      <c r="B31" s="26" t="s">
        <v>45</v>
      </c>
      <c r="C31" s="27">
        <v>397731000</v>
      </c>
      <c r="D31" s="27">
        <v>0</v>
      </c>
      <c r="E31" s="27">
        <v>0</v>
      </c>
      <c r="F31" s="27">
        <v>397731000</v>
      </c>
      <c r="G31" s="27">
        <v>0</v>
      </c>
      <c r="H31" s="27">
        <v>397731000</v>
      </c>
      <c r="I31" s="27">
        <v>27937900</v>
      </c>
      <c r="J31" s="27">
        <v>27937900</v>
      </c>
      <c r="K31" s="28">
        <v>7.0243204577968524E-2</v>
      </c>
      <c r="L31" s="27">
        <v>27937900</v>
      </c>
      <c r="M31" s="27">
        <v>27937900</v>
      </c>
      <c r="N31" s="28">
        <v>7.0243204577968524E-2</v>
      </c>
    </row>
    <row r="32" spans="1:14" ht="17.25" customHeight="1" x14ac:dyDescent="0.2">
      <c r="A32" s="25" t="s">
        <v>46</v>
      </c>
      <c r="B32" s="26" t="s">
        <v>177</v>
      </c>
      <c r="C32" s="27">
        <v>240112000</v>
      </c>
      <c r="D32" s="27">
        <v>0</v>
      </c>
      <c r="E32" s="27">
        <v>0</v>
      </c>
      <c r="F32" s="27">
        <v>240112000</v>
      </c>
      <c r="G32" s="27">
        <v>0</v>
      </c>
      <c r="H32" s="27">
        <v>240112000</v>
      </c>
      <c r="I32" s="27">
        <v>11331500</v>
      </c>
      <c r="J32" s="27">
        <v>11331500</v>
      </c>
      <c r="K32" s="28">
        <v>4.7192560138601986E-2</v>
      </c>
      <c r="L32" s="27">
        <v>11331500</v>
      </c>
      <c r="M32" s="27">
        <v>11331500</v>
      </c>
      <c r="N32" s="28">
        <v>4.7192560138601986E-2</v>
      </c>
    </row>
    <row r="33" spans="1:14" ht="17.25" customHeight="1" x14ac:dyDescent="0.25">
      <c r="A33" s="25" t="s">
        <v>47</v>
      </c>
      <c r="B33" s="29" t="s">
        <v>48</v>
      </c>
      <c r="C33" s="30">
        <v>267858000</v>
      </c>
      <c r="D33" s="30">
        <v>0</v>
      </c>
      <c r="E33" s="30">
        <v>0</v>
      </c>
      <c r="F33" s="30">
        <v>267858000</v>
      </c>
      <c r="G33" s="30">
        <v>0</v>
      </c>
      <c r="H33" s="30">
        <v>267858000</v>
      </c>
      <c r="I33" s="30">
        <v>14123100</v>
      </c>
      <c r="J33" s="30">
        <v>14123100</v>
      </c>
      <c r="K33" s="31">
        <v>5.2726071276571918E-2</v>
      </c>
      <c r="L33" s="30">
        <v>14123100</v>
      </c>
      <c r="M33" s="30">
        <v>14123100</v>
      </c>
      <c r="N33" s="31">
        <v>5.2726071276571918E-2</v>
      </c>
    </row>
    <row r="34" spans="1:14" ht="17.25" customHeight="1" x14ac:dyDescent="0.25">
      <c r="A34" s="25" t="s">
        <v>49</v>
      </c>
      <c r="B34" s="29" t="s">
        <v>50</v>
      </c>
      <c r="C34" s="30">
        <v>178572000</v>
      </c>
      <c r="D34" s="30">
        <v>0</v>
      </c>
      <c r="E34" s="30">
        <v>0</v>
      </c>
      <c r="F34" s="30">
        <v>178572000</v>
      </c>
      <c r="G34" s="30">
        <v>0</v>
      </c>
      <c r="H34" s="30">
        <v>178572000</v>
      </c>
      <c r="I34" s="30">
        <v>9415300</v>
      </c>
      <c r="J34" s="30">
        <v>9415300</v>
      </c>
      <c r="K34" s="31">
        <v>5.2725511278363911E-2</v>
      </c>
      <c r="L34" s="30">
        <v>9415300</v>
      </c>
      <c r="M34" s="30">
        <v>9415300</v>
      </c>
      <c r="N34" s="31">
        <v>5.2725511278363911E-2</v>
      </c>
    </row>
    <row r="35" spans="1:14" s="34" customFormat="1" ht="17.25" customHeight="1" x14ac:dyDescent="0.2">
      <c r="A35" s="21" t="s">
        <v>51</v>
      </c>
      <c r="B35" s="44" t="s">
        <v>158</v>
      </c>
      <c r="C35" s="45">
        <v>372029000</v>
      </c>
      <c r="D35" s="45">
        <v>0</v>
      </c>
      <c r="E35" s="45">
        <v>0</v>
      </c>
      <c r="F35" s="45">
        <v>372029000</v>
      </c>
      <c r="G35" s="45">
        <v>0</v>
      </c>
      <c r="H35" s="45">
        <v>372029000</v>
      </c>
      <c r="I35" s="45">
        <v>34582749</v>
      </c>
      <c r="J35" s="45">
        <v>34582749</v>
      </c>
      <c r="K35" s="46">
        <v>9.2957132374089119E-2</v>
      </c>
      <c r="L35" s="45">
        <v>34582749</v>
      </c>
      <c r="M35" s="45">
        <v>34582749</v>
      </c>
      <c r="N35" s="46">
        <v>9.2957132374089119E-2</v>
      </c>
    </row>
    <row r="36" spans="1:14" s="34" customFormat="1" ht="17.25" customHeight="1" x14ac:dyDescent="0.2">
      <c r="A36" s="21" t="s">
        <v>52</v>
      </c>
      <c r="B36" s="22" t="s">
        <v>29</v>
      </c>
      <c r="C36" s="45">
        <v>332729000</v>
      </c>
      <c r="D36" s="45">
        <v>0</v>
      </c>
      <c r="E36" s="45">
        <v>0</v>
      </c>
      <c r="F36" s="45">
        <v>332729000</v>
      </c>
      <c r="G36" s="45">
        <v>0</v>
      </c>
      <c r="H36" s="45">
        <v>332729000</v>
      </c>
      <c r="I36" s="45">
        <v>31519449</v>
      </c>
      <c r="J36" s="45">
        <v>31519449</v>
      </c>
      <c r="K36" s="46">
        <v>9.4730092657988929E-2</v>
      </c>
      <c r="L36" s="45">
        <v>31519449</v>
      </c>
      <c r="M36" s="45">
        <v>31519449</v>
      </c>
      <c r="N36" s="46">
        <v>9.4730092657988929E-2</v>
      </c>
    </row>
    <row r="37" spans="1:14" ht="17.25" customHeight="1" x14ac:dyDescent="0.2">
      <c r="A37" s="25" t="s">
        <v>53</v>
      </c>
      <c r="B37" s="29" t="s">
        <v>54</v>
      </c>
      <c r="C37" s="27">
        <v>250000000</v>
      </c>
      <c r="D37" s="27">
        <v>0</v>
      </c>
      <c r="E37" s="27">
        <v>0</v>
      </c>
      <c r="F37" s="27">
        <v>250000000</v>
      </c>
      <c r="G37" s="27">
        <v>0</v>
      </c>
      <c r="H37" s="27">
        <v>250000000</v>
      </c>
      <c r="I37" s="27">
        <v>28113832</v>
      </c>
      <c r="J37" s="27">
        <v>28113832</v>
      </c>
      <c r="K37" s="28">
        <v>0.11245532799999999</v>
      </c>
      <c r="L37" s="27">
        <v>28113832</v>
      </c>
      <c r="M37" s="27">
        <v>28113832</v>
      </c>
      <c r="N37" s="28">
        <v>0.11245532799999999</v>
      </c>
    </row>
    <row r="38" spans="1:14" ht="17.25" customHeight="1" x14ac:dyDescent="0.2">
      <c r="A38" s="25" t="s">
        <v>55</v>
      </c>
      <c r="B38" s="26" t="s">
        <v>56</v>
      </c>
      <c r="C38" s="27">
        <v>35929000</v>
      </c>
      <c r="D38" s="27">
        <v>0</v>
      </c>
      <c r="E38" s="27">
        <v>0</v>
      </c>
      <c r="F38" s="27">
        <v>35929000</v>
      </c>
      <c r="G38" s="27">
        <v>0</v>
      </c>
      <c r="H38" s="27">
        <v>35929000</v>
      </c>
      <c r="I38" s="27">
        <v>3405617</v>
      </c>
      <c r="J38" s="27">
        <v>3405617</v>
      </c>
      <c r="K38" s="28">
        <v>9.4787414066631409E-2</v>
      </c>
      <c r="L38" s="27">
        <v>3405617</v>
      </c>
      <c r="M38" s="27">
        <v>3405617</v>
      </c>
      <c r="N38" s="28">
        <v>9.4787414066631409E-2</v>
      </c>
    </row>
    <row r="39" spans="1:14" ht="17.25" customHeight="1" x14ac:dyDescent="0.25">
      <c r="A39" s="25" t="s">
        <v>57</v>
      </c>
      <c r="B39" s="29" t="s">
        <v>58</v>
      </c>
      <c r="C39" s="30">
        <v>39300000</v>
      </c>
      <c r="D39" s="30">
        <v>0</v>
      </c>
      <c r="E39" s="30">
        <v>0</v>
      </c>
      <c r="F39" s="30">
        <v>39300000</v>
      </c>
      <c r="G39" s="30">
        <v>0</v>
      </c>
      <c r="H39" s="30">
        <v>39300000</v>
      </c>
      <c r="I39" s="30">
        <v>3063300</v>
      </c>
      <c r="J39" s="30">
        <v>3063300</v>
      </c>
      <c r="K39" s="31">
        <v>7.7946564885496186E-2</v>
      </c>
      <c r="L39" s="30">
        <v>3063300</v>
      </c>
      <c r="M39" s="30">
        <v>3063300</v>
      </c>
      <c r="N39" s="31">
        <v>7.7946564885496186E-2</v>
      </c>
    </row>
    <row r="40" spans="1:14" ht="17.25" customHeight="1" x14ac:dyDescent="0.25">
      <c r="A40" s="25" t="s">
        <v>59</v>
      </c>
      <c r="B40" s="29" t="s">
        <v>60</v>
      </c>
      <c r="C40" s="30">
        <v>46800000</v>
      </c>
      <c r="D40" s="30">
        <v>0</v>
      </c>
      <c r="E40" s="30">
        <v>0</v>
      </c>
      <c r="F40" s="30">
        <v>46800000</v>
      </c>
      <c r="G40" s="30">
        <v>0</v>
      </c>
      <c r="H40" s="30">
        <v>46800000</v>
      </c>
      <c r="I40" s="30">
        <v>0</v>
      </c>
      <c r="J40" s="30">
        <v>0</v>
      </c>
      <c r="K40" s="31">
        <v>0</v>
      </c>
      <c r="L40" s="30">
        <v>0</v>
      </c>
      <c r="M40" s="30">
        <v>0</v>
      </c>
      <c r="N40" s="31">
        <v>0</v>
      </c>
    </row>
    <row r="41" spans="1:14" s="34" customFormat="1" ht="17.25" customHeight="1" x14ac:dyDescent="0.25">
      <c r="A41" s="21" t="s">
        <v>61</v>
      </c>
      <c r="B41" s="22" t="s">
        <v>62</v>
      </c>
      <c r="C41" s="32">
        <v>19039662000</v>
      </c>
      <c r="D41" s="32">
        <v>334509218</v>
      </c>
      <c r="E41" s="32">
        <v>334509218</v>
      </c>
      <c r="F41" s="32">
        <v>19374171218</v>
      </c>
      <c r="G41" s="32">
        <v>0</v>
      </c>
      <c r="H41" s="32">
        <v>19374171218</v>
      </c>
      <c r="I41" s="32">
        <v>3472443587</v>
      </c>
      <c r="J41" s="32">
        <v>3472443587</v>
      </c>
      <c r="K41" s="33">
        <v>0.17923056155165232</v>
      </c>
      <c r="L41" s="32">
        <v>375154541</v>
      </c>
      <c r="M41" s="32">
        <v>375154541</v>
      </c>
      <c r="N41" s="33">
        <v>1.9363643315563065E-2</v>
      </c>
    </row>
    <row r="42" spans="1:14" s="34" customFormat="1" ht="17.25" customHeight="1" x14ac:dyDescent="0.2">
      <c r="A42" s="21" t="s">
        <v>63</v>
      </c>
      <c r="B42" s="47" t="s">
        <v>64</v>
      </c>
      <c r="C42" s="45">
        <v>19039662000</v>
      </c>
      <c r="D42" s="45">
        <v>334509218</v>
      </c>
      <c r="E42" s="45">
        <v>334509218</v>
      </c>
      <c r="F42" s="45">
        <v>19374171218</v>
      </c>
      <c r="G42" s="45">
        <v>0</v>
      </c>
      <c r="H42" s="45">
        <v>19374171218</v>
      </c>
      <c r="I42" s="45">
        <v>3472443587</v>
      </c>
      <c r="J42" s="45">
        <v>3472443587</v>
      </c>
      <c r="K42" s="46">
        <v>0.17923056155165232</v>
      </c>
      <c r="L42" s="45">
        <v>375154541</v>
      </c>
      <c r="M42" s="45">
        <v>375154541</v>
      </c>
      <c r="N42" s="46">
        <v>1.9363643315563065E-2</v>
      </c>
    </row>
    <row r="43" spans="1:14" s="34" customFormat="1" ht="17.25" customHeight="1" x14ac:dyDescent="0.2">
      <c r="A43" s="21" t="s">
        <v>65</v>
      </c>
      <c r="B43" s="47" t="s">
        <v>66</v>
      </c>
      <c r="C43" s="45">
        <v>710778000</v>
      </c>
      <c r="D43" s="45">
        <v>-4531963</v>
      </c>
      <c r="E43" s="45">
        <v>-4531963</v>
      </c>
      <c r="F43" s="45">
        <v>706246037</v>
      </c>
      <c r="G43" s="45">
        <v>0</v>
      </c>
      <c r="H43" s="45">
        <v>706246037</v>
      </c>
      <c r="I43" s="45">
        <v>150468037</v>
      </c>
      <c r="J43" s="45">
        <v>150468037</v>
      </c>
      <c r="K43" s="46">
        <v>0.21305328329934403</v>
      </c>
      <c r="L43" s="45">
        <v>0</v>
      </c>
      <c r="M43" s="45">
        <v>0</v>
      </c>
      <c r="N43" s="46">
        <v>0</v>
      </c>
    </row>
    <row r="44" spans="1:14" ht="17.25" customHeight="1" x14ac:dyDescent="0.25">
      <c r="A44" s="25" t="s">
        <v>67</v>
      </c>
      <c r="B44" s="29" t="s">
        <v>159</v>
      </c>
      <c r="C44" s="30">
        <v>79531000</v>
      </c>
      <c r="D44" s="30">
        <v>10051843</v>
      </c>
      <c r="E44" s="30">
        <v>10051843</v>
      </c>
      <c r="F44" s="30">
        <v>89582843</v>
      </c>
      <c r="G44" s="30">
        <v>0</v>
      </c>
      <c r="H44" s="30">
        <v>89582843</v>
      </c>
      <c r="I44" s="30">
        <v>45051843</v>
      </c>
      <c r="J44" s="30">
        <v>45051843</v>
      </c>
      <c r="K44" s="31">
        <v>0.50290704660936025</v>
      </c>
      <c r="L44" s="30">
        <v>0</v>
      </c>
      <c r="M44" s="30">
        <v>0</v>
      </c>
      <c r="N44" s="31">
        <v>0</v>
      </c>
    </row>
    <row r="45" spans="1:14" ht="17.25" customHeight="1" x14ac:dyDescent="0.2">
      <c r="A45" s="25" t="s">
        <v>68</v>
      </c>
      <c r="B45" s="26" t="s">
        <v>160</v>
      </c>
      <c r="C45" s="27">
        <v>631247000</v>
      </c>
      <c r="D45" s="27">
        <v>-14583806</v>
      </c>
      <c r="E45" s="27">
        <v>-14583806</v>
      </c>
      <c r="F45" s="27">
        <v>616663194</v>
      </c>
      <c r="G45" s="27">
        <v>0</v>
      </c>
      <c r="H45" s="27">
        <v>616663194</v>
      </c>
      <c r="I45" s="27">
        <v>105416194</v>
      </c>
      <c r="J45" s="27">
        <v>105416194</v>
      </c>
      <c r="K45" s="28">
        <v>0.17094614211724787</v>
      </c>
      <c r="L45" s="27">
        <v>0</v>
      </c>
      <c r="M45" s="27">
        <v>0</v>
      </c>
      <c r="N45" s="28">
        <v>0</v>
      </c>
    </row>
    <row r="46" spans="1:14" s="34" customFormat="1" ht="17.25" customHeight="1" x14ac:dyDescent="0.25">
      <c r="A46" s="21" t="s">
        <v>69</v>
      </c>
      <c r="B46" s="22" t="s">
        <v>70</v>
      </c>
      <c r="C46" s="32">
        <v>18328884000</v>
      </c>
      <c r="D46" s="32">
        <v>339041181</v>
      </c>
      <c r="E46" s="32">
        <v>339041181</v>
      </c>
      <c r="F46" s="32">
        <v>18667925181</v>
      </c>
      <c r="G46" s="32">
        <v>0</v>
      </c>
      <c r="H46" s="32">
        <v>18667925181</v>
      </c>
      <c r="I46" s="32">
        <v>3321975550</v>
      </c>
      <c r="J46" s="32">
        <v>3321975550</v>
      </c>
      <c r="K46" s="33">
        <v>0.17795097836480878</v>
      </c>
      <c r="L46" s="32">
        <v>375154541</v>
      </c>
      <c r="M46" s="32">
        <v>375154541</v>
      </c>
      <c r="N46" s="33">
        <v>2.0096209801709938E-2</v>
      </c>
    </row>
    <row r="47" spans="1:14" ht="17.25" customHeight="1" x14ac:dyDescent="0.25">
      <c r="A47" s="25" t="s">
        <v>71</v>
      </c>
      <c r="B47" s="29" t="s">
        <v>161</v>
      </c>
      <c r="C47" s="30">
        <v>443685000</v>
      </c>
      <c r="D47" s="30">
        <v>19470000</v>
      </c>
      <c r="E47" s="30">
        <v>19470000</v>
      </c>
      <c r="F47" s="30">
        <v>463155000</v>
      </c>
      <c r="G47" s="30">
        <v>0</v>
      </c>
      <c r="H47" s="30">
        <v>463155000</v>
      </c>
      <c r="I47" s="30">
        <v>113939783</v>
      </c>
      <c r="J47" s="30">
        <v>113939783</v>
      </c>
      <c r="K47" s="31">
        <v>0.24600788720838596</v>
      </c>
      <c r="L47" s="30">
        <v>8519470</v>
      </c>
      <c r="M47" s="30">
        <v>8519470</v>
      </c>
      <c r="N47" s="31">
        <v>1.8394425192430178E-2</v>
      </c>
    </row>
    <row r="48" spans="1:14" ht="17.25" customHeight="1" x14ac:dyDescent="0.25">
      <c r="A48" s="25" t="s">
        <v>72</v>
      </c>
      <c r="B48" s="29" t="s">
        <v>162</v>
      </c>
      <c r="C48" s="30">
        <v>5635117000</v>
      </c>
      <c r="D48" s="30">
        <v>321787741</v>
      </c>
      <c r="E48" s="30">
        <v>321787741</v>
      </c>
      <c r="F48" s="30">
        <v>5956904741</v>
      </c>
      <c r="G48" s="30">
        <v>0</v>
      </c>
      <c r="H48" s="30">
        <v>5956904741</v>
      </c>
      <c r="I48" s="30">
        <v>1321787741</v>
      </c>
      <c r="J48" s="30">
        <v>1321787741</v>
      </c>
      <c r="K48" s="31">
        <v>0.22189170357256852</v>
      </c>
      <c r="L48" s="30">
        <v>119346915</v>
      </c>
      <c r="M48" s="30">
        <v>119346915</v>
      </c>
      <c r="N48" s="31">
        <v>2.003505514845029E-2</v>
      </c>
    </row>
    <row r="49" spans="1:14" ht="17.25" customHeight="1" x14ac:dyDescent="0.2">
      <c r="A49" s="25" t="s">
        <v>73</v>
      </c>
      <c r="B49" s="26" t="s">
        <v>163</v>
      </c>
      <c r="C49" s="27">
        <v>10312610000</v>
      </c>
      <c r="D49" s="27">
        <v>-70433153</v>
      </c>
      <c r="E49" s="27">
        <v>-70433153</v>
      </c>
      <c r="F49" s="27">
        <v>10242176847</v>
      </c>
      <c r="G49" s="27">
        <v>0</v>
      </c>
      <c r="H49" s="27">
        <v>10242176847</v>
      </c>
      <c r="I49" s="27">
        <v>1556151433</v>
      </c>
      <c r="J49" s="27">
        <v>1556151433</v>
      </c>
      <c r="K49" s="28">
        <v>0.15193561449349577</v>
      </c>
      <c r="L49" s="27">
        <v>243819448</v>
      </c>
      <c r="M49" s="27">
        <v>243819448</v>
      </c>
      <c r="N49" s="28">
        <v>2.3805432345314004E-2</v>
      </c>
    </row>
    <row r="50" spans="1:14" ht="17.25" customHeight="1" x14ac:dyDescent="0.2">
      <c r="A50" s="25" t="s">
        <v>74</v>
      </c>
      <c r="B50" s="26" t="s">
        <v>125</v>
      </c>
      <c r="C50" s="27">
        <v>1937472000</v>
      </c>
      <c r="D50" s="27">
        <v>68216593</v>
      </c>
      <c r="E50" s="27">
        <v>68216593</v>
      </c>
      <c r="F50" s="27">
        <v>2005688593</v>
      </c>
      <c r="G50" s="27">
        <v>0</v>
      </c>
      <c r="H50" s="27">
        <v>2005688593</v>
      </c>
      <c r="I50" s="27">
        <v>330096593</v>
      </c>
      <c r="J50" s="27">
        <v>330096593</v>
      </c>
      <c r="K50" s="28">
        <v>0.16458018166531996</v>
      </c>
      <c r="L50" s="27">
        <v>3468708</v>
      </c>
      <c r="M50" s="27">
        <v>3468708</v>
      </c>
      <c r="N50" s="28">
        <v>1.7294349741560303E-3</v>
      </c>
    </row>
    <row r="51" spans="1:14" ht="17.25" customHeight="1" x14ac:dyDescent="0.25">
      <c r="A51" s="25" t="s">
        <v>75</v>
      </c>
      <c r="B51" s="29" t="s">
        <v>76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1">
        <v>0</v>
      </c>
      <c r="L51" s="30">
        <v>0</v>
      </c>
      <c r="M51" s="30">
        <v>0</v>
      </c>
      <c r="N51" s="31">
        <v>0</v>
      </c>
    </row>
    <row r="52" spans="1:14" s="34" customFormat="1" ht="17.25" customHeight="1" x14ac:dyDescent="0.25">
      <c r="A52" s="21" t="s">
        <v>77</v>
      </c>
      <c r="B52" s="22" t="s">
        <v>78</v>
      </c>
      <c r="C52" s="32">
        <v>1567094000</v>
      </c>
      <c r="D52" s="32">
        <v>0</v>
      </c>
      <c r="E52" s="32">
        <v>0</v>
      </c>
      <c r="F52" s="32">
        <v>1567094000</v>
      </c>
      <c r="G52" s="32">
        <v>0</v>
      </c>
      <c r="H52" s="32">
        <v>1567094000</v>
      </c>
      <c r="I52" s="32">
        <v>0</v>
      </c>
      <c r="J52" s="32">
        <v>0</v>
      </c>
      <c r="K52" s="33">
        <v>0</v>
      </c>
      <c r="L52" s="32">
        <v>0</v>
      </c>
      <c r="M52" s="32">
        <v>0</v>
      </c>
      <c r="N52" s="33">
        <v>0</v>
      </c>
    </row>
    <row r="53" spans="1:14" s="34" customFormat="1" ht="17.25" customHeight="1" x14ac:dyDescent="0.25">
      <c r="A53" s="21" t="s">
        <v>79</v>
      </c>
      <c r="B53" s="22" t="s">
        <v>80</v>
      </c>
      <c r="C53" s="32">
        <v>1567094000</v>
      </c>
      <c r="D53" s="32">
        <v>0</v>
      </c>
      <c r="E53" s="32">
        <v>0</v>
      </c>
      <c r="F53" s="32">
        <v>1567094000</v>
      </c>
      <c r="G53" s="32">
        <v>0</v>
      </c>
      <c r="H53" s="32">
        <v>1567094000</v>
      </c>
      <c r="I53" s="32">
        <v>0</v>
      </c>
      <c r="J53" s="32">
        <v>0</v>
      </c>
      <c r="K53" s="33">
        <v>0</v>
      </c>
      <c r="L53" s="32">
        <v>0</v>
      </c>
      <c r="M53" s="32">
        <v>0</v>
      </c>
      <c r="N53" s="33">
        <v>0</v>
      </c>
    </row>
    <row r="54" spans="1:14" s="34" customFormat="1" ht="17.25" customHeight="1" x14ac:dyDescent="0.25">
      <c r="A54" s="21" t="s">
        <v>81</v>
      </c>
      <c r="B54" s="22" t="s">
        <v>82</v>
      </c>
      <c r="C54" s="32">
        <v>1567094000</v>
      </c>
      <c r="D54" s="32">
        <v>0</v>
      </c>
      <c r="E54" s="32">
        <v>0</v>
      </c>
      <c r="F54" s="32">
        <v>1567094000</v>
      </c>
      <c r="G54" s="32">
        <v>0</v>
      </c>
      <c r="H54" s="32">
        <v>1567094000</v>
      </c>
      <c r="I54" s="32">
        <v>0</v>
      </c>
      <c r="J54" s="32">
        <v>0</v>
      </c>
      <c r="K54" s="33">
        <v>0</v>
      </c>
      <c r="L54" s="32">
        <v>0</v>
      </c>
      <c r="M54" s="32">
        <v>0</v>
      </c>
      <c r="N54" s="33">
        <v>0</v>
      </c>
    </row>
    <row r="55" spans="1:14" ht="17.25" customHeight="1" x14ac:dyDescent="0.25">
      <c r="A55" s="25" t="s">
        <v>83</v>
      </c>
      <c r="B55" s="29" t="s">
        <v>84</v>
      </c>
      <c r="C55" s="30">
        <v>1567094000</v>
      </c>
      <c r="D55" s="30">
        <v>0</v>
      </c>
      <c r="E55" s="30">
        <v>0</v>
      </c>
      <c r="F55" s="30">
        <v>1567094000</v>
      </c>
      <c r="G55" s="30">
        <v>0</v>
      </c>
      <c r="H55" s="30">
        <v>1567094000</v>
      </c>
      <c r="I55" s="30">
        <v>0</v>
      </c>
      <c r="J55" s="30">
        <v>0</v>
      </c>
      <c r="K55" s="31">
        <v>0</v>
      </c>
      <c r="L55" s="30">
        <v>0</v>
      </c>
      <c r="M55" s="30">
        <v>0</v>
      </c>
      <c r="N55" s="31">
        <v>0</v>
      </c>
    </row>
    <row r="56" spans="1:14" s="34" customFormat="1" ht="17.25" customHeight="1" x14ac:dyDescent="0.2">
      <c r="A56" s="21" t="s">
        <v>85</v>
      </c>
      <c r="B56" s="47" t="s">
        <v>164</v>
      </c>
      <c r="C56" s="45">
        <v>5530404000</v>
      </c>
      <c r="D56" s="45">
        <v>-267474421</v>
      </c>
      <c r="E56" s="45">
        <v>-267474421</v>
      </c>
      <c r="F56" s="45">
        <v>5262929579</v>
      </c>
      <c r="G56" s="45">
        <v>0</v>
      </c>
      <c r="H56" s="45">
        <v>5262929579</v>
      </c>
      <c r="I56" s="45">
        <v>256654000</v>
      </c>
      <c r="J56" s="45">
        <v>256654000</v>
      </c>
      <c r="K56" s="46">
        <v>4.8766375484880872E-2</v>
      </c>
      <c r="L56" s="45">
        <v>68828000</v>
      </c>
      <c r="M56" s="45">
        <v>68828000</v>
      </c>
      <c r="N56" s="46">
        <v>1.3077887318621103E-2</v>
      </c>
    </row>
    <row r="57" spans="1:14" s="34" customFormat="1" ht="17.25" customHeight="1" x14ac:dyDescent="0.2">
      <c r="A57" s="21" t="s">
        <v>86</v>
      </c>
      <c r="B57" s="47" t="s">
        <v>87</v>
      </c>
      <c r="C57" s="45">
        <v>5530404000</v>
      </c>
      <c r="D57" s="45">
        <v>-267474421</v>
      </c>
      <c r="E57" s="45">
        <v>-267474421</v>
      </c>
      <c r="F57" s="45">
        <v>5262929579</v>
      </c>
      <c r="G57" s="45">
        <v>0</v>
      </c>
      <c r="H57" s="45">
        <v>5262929579</v>
      </c>
      <c r="I57" s="45">
        <v>256654000</v>
      </c>
      <c r="J57" s="45">
        <v>256654000</v>
      </c>
      <c r="K57" s="46">
        <v>4.8766375484880872E-2</v>
      </c>
      <c r="L57" s="45">
        <v>68828000</v>
      </c>
      <c r="M57" s="45">
        <v>68828000</v>
      </c>
      <c r="N57" s="46">
        <v>1.3077887318621103E-2</v>
      </c>
    </row>
    <row r="58" spans="1:14" ht="17.25" customHeight="1" x14ac:dyDescent="0.2">
      <c r="A58" s="25" t="s">
        <v>88</v>
      </c>
      <c r="B58" s="26" t="s">
        <v>89</v>
      </c>
      <c r="C58" s="27">
        <v>2295460000</v>
      </c>
      <c r="D58" s="27">
        <v>0</v>
      </c>
      <c r="E58" s="27">
        <v>0</v>
      </c>
      <c r="F58" s="27">
        <v>2295460000</v>
      </c>
      <c r="G58" s="27">
        <v>0</v>
      </c>
      <c r="H58" s="27">
        <v>2295460000</v>
      </c>
      <c r="I58" s="27">
        <v>68828000</v>
      </c>
      <c r="J58" s="27">
        <v>68828000</v>
      </c>
      <c r="K58" s="28">
        <v>2.9984403997455847E-2</v>
      </c>
      <c r="L58" s="27">
        <v>68828000</v>
      </c>
      <c r="M58" s="27">
        <v>68828000</v>
      </c>
      <c r="N58" s="28">
        <v>2.9984403997455847E-2</v>
      </c>
    </row>
    <row r="59" spans="1:14" ht="17.25" customHeight="1" x14ac:dyDescent="0.25">
      <c r="A59" s="25" t="s">
        <v>90</v>
      </c>
      <c r="B59" s="29" t="s">
        <v>91</v>
      </c>
      <c r="C59" s="30">
        <v>1303860000</v>
      </c>
      <c r="D59" s="30">
        <v>0</v>
      </c>
      <c r="E59" s="30">
        <v>0</v>
      </c>
      <c r="F59" s="30">
        <v>1303860000</v>
      </c>
      <c r="G59" s="30">
        <v>0</v>
      </c>
      <c r="H59" s="30">
        <v>1303860000</v>
      </c>
      <c r="I59" s="30">
        <v>0</v>
      </c>
      <c r="J59" s="30">
        <v>0</v>
      </c>
      <c r="K59" s="31">
        <v>0</v>
      </c>
      <c r="L59" s="30">
        <v>0</v>
      </c>
      <c r="M59" s="30">
        <v>0</v>
      </c>
      <c r="N59" s="31">
        <v>0</v>
      </c>
    </row>
    <row r="60" spans="1:14" ht="17.25" customHeight="1" x14ac:dyDescent="0.25">
      <c r="A60" s="25" t="s">
        <v>92</v>
      </c>
      <c r="B60" s="29" t="s">
        <v>93</v>
      </c>
      <c r="C60" s="30">
        <v>4124000</v>
      </c>
      <c r="D60" s="30">
        <v>0</v>
      </c>
      <c r="E60" s="30">
        <v>0</v>
      </c>
      <c r="F60" s="30">
        <v>4124000</v>
      </c>
      <c r="G60" s="30">
        <v>0</v>
      </c>
      <c r="H60" s="30">
        <v>4124000</v>
      </c>
      <c r="I60" s="30">
        <v>0</v>
      </c>
      <c r="J60" s="30">
        <v>0</v>
      </c>
      <c r="K60" s="31">
        <v>0</v>
      </c>
      <c r="L60" s="30">
        <v>0</v>
      </c>
      <c r="M60" s="30">
        <v>0</v>
      </c>
      <c r="N60" s="31">
        <v>0</v>
      </c>
    </row>
    <row r="61" spans="1:14" ht="17.25" customHeight="1" x14ac:dyDescent="0.2">
      <c r="A61" s="25" t="s">
        <v>94</v>
      </c>
      <c r="B61" s="26" t="s">
        <v>95</v>
      </c>
      <c r="C61" s="27">
        <v>930000000</v>
      </c>
      <c r="D61" s="27">
        <v>-267474421</v>
      </c>
      <c r="E61" s="27">
        <v>-267474421</v>
      </c>
      <c r="F61" s="27">
        <v>662525579</v>
      </c>
      <c r="G61" s="27">
        <v>0</v>
      </c>
      <c r="H61" s="27">
        <v>662525579</v>
      </c>
      <c r="I61" s="27">
        <v>0</v>
      </c>
      <c r="J61" s="27">
        <v>0</v>
      </c>
      <c r="K61" s="28">
        <v>0</v>
      </c>
      <c r="L61" s="27">
        <v>0</v>
      </c>
      <c r="M61" s="27">
        <v>0</v>
      </c>
      <c r="N61" s="28">
        <v>0</v>
      </c>
    </row>
    <row r="62" spans="1:14" ht="17.25" customHeight="1" x14ac:dyDescent="0.25">
      <c r="A62" s="25" t="s">
        <v>96</v>
      </c>
      <c r="B62" s="26" t="s">
        <v>97</v>
      </c>
      <c r="C62" s="30">
        <v>996960000</v>
      </c>
      <c r="D62" s="30">
        <v>0</v>
      </c>
      <c r="E62" s="30">
        <v>0</v>
      </c>
      <c r="F62" s="30">
        <v>996960000</v>
      </c>
      <c r="G62" s="30">
        <v>0</v>
      </c>
      <c r="H62" s="30">
        <v>996960000</v>
      </c>
      <c r="I62" s="30">
        <v>187826000</v>
      </c>
      <c r="J62" s="30">
        <v>187826000</v>
      </c>
      <c r="K62" s="31">
        <v>0.188398732145723</v>
      </c>
      <c r="L62" s="30">
        <v>0</v>
      </c>
      <c r="M62" s="30">
        <v>0</v>
      </c>
      <c r="N62" s="31">
        <v>0</v>
      </c>
    </row>
    <row r="63" spans="1:14" s="34" customFormat="1" ht="17.25" customHeight="1" x14ac:dyDescent="0.25">
      <c r="A63" s="21" t="s">
        <v>98</v>
      </c>
      <c r="B63" s="47" t="s">
        <v>99</v>
      </c>
      <c r="C63" s="32">
        <v>110086482000</v>
      </c>
      <c r="D63" s="32">
        <v>0</v>
      </c>
      <c r="E63" s="32">
        <v>0</v>
      </c>
      <c r="F63" s="32">
        <v>110086482000</v>
      </c>
      <c r="G63" s="32">
        <v>0</v>
      </c>
      <c r="H63" s="32">
        <v>110086482000</v>
      </c>
      <c r="I63" s="32">
        <f>+I64</f>
        <v>21521735172</v>
      </c>
      <c r="J63" s="32">
        <f>+J64</f>
        <v>21521735172</v>
      </c>
      <c r="K63" s="33">
        <f>+J63/H63</f>
        <v>0.19549843705605927</v>
      </c>
      <c r="L63" s="32">
        <v>1245319619</v>
      </c>
      <c r="M63" s="32">
        <v>1245319619</v>
      </c>
      <c r="N63" s="33">
        <v>1.1312193798690015E-2</v>
      </c>
    </row>
    <row r="64" spans="1:14" s="34" customFormat="1" ht="17.25" customHeight="1" x14ac:dyDescent="0.25">
      <c r="A64" s="21" t="s">
        <v>100</v>
      </c>
      <c r="B64" s="47" t="s">
        <v>101</v>
      </c>
      <c r="C64" s="32">
        <v>110086482000</v>
      </c>
      <c r="D64" s="32">
        <v>0</v>
      </c>
      <c r="E64" s="32">
        <v>0</v>
      </c>
      <c r="F64" s="32">
        <v>110086482000</v>
      </c>
      <c r="G64" s="32">
        <v>0</v>
      </c>
      <c r="H64" s="32">
        <v>110086482000</v>
      </c>
      <c r="I64" s="32">
        <f>+I65</f>
        <v>21521735172</v>
      </c>
      <c r="J64" s="32">
        <f>+J65</f>
        <v>21521735172</v>
      </c>
      <c r="K64" s="33">
        <f t="shared" ref="K64:K85" si="1">+J64/H64</f>
        <v>0.19549843705605927</v>
      </c>
      <c r="L64" s="32">
        <v>1245319619</v>
      </c>
      <c r="M64" s="32">
        <v>1245319619</v>
      </c>
      <c r="N64" s="33">
        <v>1.1312193798690015E-2</v>
      </c>
    </row>
    <row r="65" spans="1:14" s="34" customFormat="1" ht="17.25" customHeight="1" x14ac:dyDescent="0.2">
      <c r="A65" s="21" t="s">
        <v>102</v>
      </c>
      <c r="B65" s="47" t="s">
        <v>165</v>
      </c>
      <c r="C65" s="45">
        <v>110086482000</v>
      </c>
      <c r="D65" s="45">
        <v>0</v>
      </c>
      <c r="E65" s="45">
        <v>0</v>
      </c>
      <c r="F65" s="45">
        <v>110086482000</v>
      </c>
      <c r="G65" s="45">
        <v>0</v>
      </c>
      <c r="H65" s="45">
        <v>110086482000</v>
      </c>
      <c r="I65" s="45">
        <f>+I66+I71</f>
        <v>21521735172</v>
      </c>
      <c r="J65" s="45">
        <f>+J66+J71</f>
        <v>21521735172</v>
      </c>
      <c r="K65" s="46">
        <f t="shared" si="1"/>
        <v>0.19549843705605927</v>
      </c>
      <c r="L65" s="45">
        <v>1245319619</v>
      </c>
      <c r="M65" s="45">
        <v>1245319619</v>
      </c>
      <c r="N65" s="46">
        <v>1.1312193798690015E-2</v>
      </c>
    </row>
    <row r="66" spans="1:14" s="34" customFormat="1" ht="17.25" customHeight="1" x14ac:dyDescent="0.25">
      <c r="A66" s="21" t="s">
        <v>103</v>
      </c>
      <c r="B66" s="47" t="s">
        <v>166</v>
      </c>
      <c r="C66" s="32">
        <v>105076835000</v>
      </c>
      <c r="D66" s="32">
        <v>18745098</v>
      </c>
      <c r="E66" s="32">
        <v>18745098</v>
      </c>
      <c r="F66" s="32">
        <v>105095580098</v>
      </c>
      <c r="G66" s="32">
        <v>0</v>
      </c>
      <c r="H66" s="32">
        <v>105095580098</v>
      </c>
      <c r="I66" s="32">
        <f>+I67</f>
        <v>17131970270</v>
      </c>
      <c r="J66" s="32">
        <f>+J67</f>
        <v>17131970270</v>
      </c>
      <c r="K66" s="33">
        <f t="shared" si="1"/>
        <v>0.16301323284979924</v>
      </c>
      <c r="L66" s="32">
        <v>821086439</v>
      </c>
      <c r="M66" s="32">
        <v>821086439</v>
      </c>
      <c r="N66" s="33">
        <v>7.8127589974226284E-3</v>
      </c>
    </row>
    <row r="67" spans="1:14" s="34" customFormat="1" ht="17.25" customHeight="1" x14ac:dyDescent="0.25">
      <c r="A67" s="35" t="s">
        <v>104</v>
      </c>
      <c r="B67" s="47" t="s">
        <v>105</v>
      </c>
      <c r="C67" s="32">
        <v>105076835000</v>
      </c>
      <c r="D67" s="32">
        <v>18745098</v>
      </c>
      <c r="E67" s="32">
        <v>18745098</v>
      </c>
      <c r="F67" s="32">
        <v>105095580098</v>
      </c>
      <c r="G67" s="32">
        <v>0</v>
      </c>
      <c r="H67" s="32">
        <v>105095580098</v>
      </c>
      <c r="I67" s="32">
        <f>+I68+I69+I70</f>
        <v>17131970270</v>
      </c>
      <c r="J67" s="32">
        <f>+J68+J69+J70</f>
        <v>17131970270</v>
      </c>
      <c r="K67" s="33">
        <f t="shared" si="1"/>
        <v>0.16301323284979924</v>
      </c>
      <c r="L67" s="32">
        <v>821086439</v>
      </c>
      <c r="M67" s="32">
        <v>821086439</v>
      </c>
      <c r="N67" s="33">
        <v>8.5918271908466237E-2</v>
      </c>
    </row>
    <row r="68" spans="1:14" ht="17.25" customHeight="1" x14ac:dyDescent="0.2">
      <c r="A68" s="25" t="s">
        <v>169</v>
      </c>
      <c r="B68" s="26" t="s">
        <v>168</v>
      </c>
      <c r="C68" s="27">
        <v>85976022000</v>
      </c>
      <c r="D68" s="27">
        <v>-1337048685</v>
      </c>
      <c r="E68" s="27">
        <v>-1337048685</v>
      </c>
      <c r="F68" s="27">
        <v>84638973315</v>
      </c>
      <c r="G68" s="27">
        <v>0</v>
      </c>
      <c r="H68" s="27">
        <v>84638973315</v>
      </c>
      <c r="I68" s="27">
        <v>12176176487</v>
      </c>
      <c r="J68" s="27">
        <v>12176176487</v>
      </c>
      <c r="K68" s="28">
        <f t="shared" si="1"/>
        <v>0.14386016287891454</v>
      </c>
      <c r="L68" s="27">
        <v>379122288</v>
      </c>
      <c r="M68" s="27">
        <v>379122288</v>
      </c>
      <c r="N68" s="28">
        <v>4.4792874151370491E-3</v>
      </c>
    </row>
    <row r="69" spans="1:14" ht="17.25" customHeight="1" x14ac:dyDescent="0.2">
      <c r="A69" s="25" t="s">
        <v>173</v>
      </c>
      <c r="B69" s="26" t="s">
        <v>170</v>
      </c>
      <c r="C69" s="27">
        <v>3055708000</v>
      </c>
      <c r="D69" s="27">
        <v>273924415</v>
      </c>
      <c r="E69" s="27">
        <v>273924415</v>
      </c>
      <c r="F69" s="27">
        <v>3329632415</v>
      </c>
      <c r="G69" s="27">
        <v>0</v>
      </c>
      <c r="H69" s="27">
        <v>3329632415</v>
      </c>
      <c r="I69" s="27">
        <v>1673924415</v>
      </c>
      <c r="J69" s="27">
        <v>1673924415</v>
      </c>
      <c r="K69" s="28">
        <f t="shared" si="1"/>
        <v>0.50273549940797291</v>
      </c>
      <c r="L69" s="27">
        <v>229943163</v>
      </c>
      <c r="M69" s="27">
        <v>229943163</v>
      </c>
      <c r="N69" s="28">
        <v>6.9059624108687087E-2</v>
      </c>
    </row>
    <row r="70" spans="1:14" ht="17.25" customHeight="1" x14ac:dyDescent="0.2">
      <c r="A70" s="25" t="s">
        <v>172</v>
      </c>
      <c r="B70" s="26" t="s">
        <v>171</v>
      </c>
      <c r="C70" s="27">
        <v>16045105000</v>
      </c>
      <c r="D70" s="27">
        <v>1081869368</v>
      </c>
      <c r="E70" s="27">
        <v>1081869368</v>
      </c>
      <c r="F70" s="27">
        <v>17126974368</v>
      </c>
      <c r="G70" s="27">
        <v>0</v>
      </c>
      <c r="H70" s="27">
        <v>17126974368</v>
      </c>
      <c r="I70" s="27">
        <v>3281869368</v>
      </c>
      <c r="J70" s="27">
        <v>3281869368</v>
      </c>
      <c r="K70" s="28">
        <f t="shared" si="1"/>
        <v>0.19161991473122289</v>
      </c>
      <c r="L70" s="27">
        <v>212020988</v>
      </c>
      <c r="M70" s="27">
        <v>212020988</v>
      </c>
      <c r="N70" s="28">
        <v>1.2379360384642107E-2</v>
      </c>
    </row>
    <row r="71" spans="1:14" s="34" customFormat="1" ht="17.25" customHeight="1" x14ac:dyDescent="0.2">
      <c r="A71" s="21" t="s">
        <v>106</v>
      </c>
      <c r="B71" s="47" t="s">
        <v>167</v>
      </c>
      <c r="C71" s="45">
        <v>5009647000</v>
      </c>
      <c r="D71" s="45">
        <v>-18745098</v>
      </c>
      <c r="E71" s="45">
        <v>-18745098</v>
      </c>
      <c r="F71" s="45">
        <v>4990901902</v>
      </c>
      <c r="G71" s="45">
        <v>0</v>
      </c>
      <c r="H71" s="45">
        <v>4990901902</v>
      </c>
      <c r="I71" s="45">
        <f>+I72</f>
        <v>4389764902</v>
      </c>
      <c r="J71" s="45">
        <f>+J72</f>
        <v>4389764902</v>
      </c>
      <c r="K71" s="46">
        <f t="shared" si="1"/>
        <v>0.87955343306605427</v>
      </c>
      <c r="L71" s="45">
        <v>424233180</v>
      </c>
      <c r="M71" s="45">
        <v>424233180</v>
      </c>
      <c r="N71" s="46">
        <v>8.500130604250053E-2</v>
      </c>
    </row>
    <row r="72" spans="1:14" s="34" customFormat="1" ht="17.25" customHeight="1" x14ac:dyDescent="0.2">
      <c r="A72" s="21" t="s">
        <v>107</v>
      </c>
      <c r="B72" s="47" t="s">
        <v>108</v>
      </c>
      <c r="C72" s="45">
        <v>5009647000</v>
      </c>
      <c r="D72" s="45">
        <v>-18745098</v>
      </c>
      <c r="E72" s="45">
        <v>-18745098</v>
      </c>
      <c r="F72" s="45">
        <v>4990901902</v>
      </c>
      <c r="G72" s="45">
        <v>0</v>
      </c>
      <c r="H72" s="45">
        <v>4990901902</v>
      </c>
      <c r="I72" s="45">
        <f>+I73</f>
        <v>4389764902</v>
      </c>
      <c r="J72" s="45">
        <f>+J73</f>
        <v>4389764902</v>
      </c>
      <c r="K72" s="46">
        <f t="shared" si="1"/>
        <v>0.87955343306605427</v>
      </c>
      <c r="L72" s="45">
        <v>424233180</v>
      </c>
      <c r="M72" s="45">
        <v>424233180</v>
      </c>
      <c r="N72" s="46">
        <v>8.500130604250053E-2</v>
      </c>
    </row>
    <row r="73" spans="1:14" ht="17.25" customHeight="1" x14ac:dyDescent="0.2">
      <c r="A73" s="25" t="s">
        <v>175</v>
      </c>
      <c r="B73" s="26" t="s">
        <v>174</v>
      </c>
      <c r="C73" s="27">
        <v>5009647000</v>
      </c>
      <c r="D73" s="27">
        <v>-18745098</v>
      </c>
      <c r="E73" s="27">
        <v>-18745098</v>
      </c>
      <c r="F73" s="27">
        <v>4990901902</v>
      </c>
      <c r="G73" s="27">
        <v>0</v>
      </c>
      <c r="H73" s="27">
        <v>4990901902</v>
      </c>
      <c r="I73" s="27">
        <v>4389764902</v>
      </c>
      <c r="J73" s="27">
        <v>4389764902</v>
      </c>
      <c r="K73" s="28">
        <f t="shared" si="1"/>
        <v>0.87955343306605427</v>
      </c>
      <c r="L73" s="27">
        <v>424233180</v>
      </c>
      <c r="M73" s="27">
        <v>424233180</v>
      </c>
      <c r="N73" s="28">
        <v>8.500130604250053E-2</v>
      </c>
    </row>
    <row r="74" spans="1:14" s="34" customFormat="1" ht="17.25" customHeight="1" x14ac:dyDescent="0.2">
      <c r="A74" s="21" t="s">
        <v>109</v>
      </c>
      <c r="B74" s="47" t="s">
        <v>110</v>
      </c>
      <c r="C74" s="45">
        <v>121972361000</v>
      </c>
      <c r="D74" s="45">
        <v>0</v>
      </c>
      <c r="E74" s="45">
        <v>0</v>
      </c>
      <c r="F74" s="45">
        <v>121972361000</v>
      </c>
      <c r="G74" s="45">
        <v>0</v>
      </c>
      <c r="H74" s="45">
        <v>121972361000</v>
      </c>
      <c r="I74" s="45">
        <v>39684796420</v>
      </c>
      <c r="J74" s="45">
        <v>39684796420</v>
      </c>
      <c r="K74" s="46">
        <f t="shared" si="1"/>
        <v>0.32535892635545521</v>
      </c>
      <c r="L74" s="45">
        <v>72521350</v>
      </c>
      <c r="M74" s="45">
        <v>72521350</v>
      </c>
      <c r="N74" s="46">
        <v>5.9457199488005324E-4</v>
      </c>
    </row>
    <row r="75" spans="1:14" s="34" customFormat="1" ht="17.25" customHeight="1" x14ac:dyDescent="0.2">
      <c r="A75" s="21" t="s">
        <v>111</v>
      </c>
      <c r="B75" s="47" t="s">
        <v>112</v>
      </c>
      <c r="C75" s="45">
        <v>121972361000</v>
      </c>
      <c r="D75" s="45">
        <v>0</v>
      </c>
      <c r="E75" s="45">
        <v>0</v>
      </c>
      <c r="F75" s="45">
        <v>121972361000</v>
      </c>
      <c r="G75" s="45">
        <v>0</v>
      </c>
      <c r="H75" s="45">
        <v>121972361000</v>
      </c>
      <c r="I75" s="45">
        <v>39684796420</v>
      </c>
      <c r="J75" s="45">
        <v>39684796420</v>
      </c>
      <c r="K75" s="46">
        <f t="shared" si="1"/>
        <v>0.32535892635545521</v>
      </c>
      <c r="L75" s="45">
        <v>72521350</v>
      </c>
      <c r="M75" s="45">
        <v>72521350</v>
      </c>
      <c r="N75" s="46">
        <v>5.9457199488005324E-4</v>
      </c>
    </row>
    <row r="76" spans="1:14" s="34" customFormat="1" ht="17.25" customHeight="1" x14ac:dyDescent="0.2">
      <c r="A76" s="21" t="s">
        <v>113</v>
      </c>
      <c r="B76" s="47" t="s">
        <v>114</v>
      </c>
      <c r="C76" s="45">
        <v>126311000</v>
      </c>
      <c r="D76" s="45">
        <v>0</v>
      </c>
      <c r="E76" s="45">
        <v>0</v>
      </c>
      <c r="F76" s="45">
        <v>126311000</v>
      </c>
      <c r="G76" s="45">
        <v>0</v>
      </c>
      <c r="H76" s="45">
        <v>126311000</v>
      </c>
      <c r="I76" s="45">
        <v>0</v>
      </c>
      <c r="J76" s="45">
        <v>0</v>
      </c>
      <c r="K76" s="46">
        <f t="shared" si="1"/>
        <v>0</v>
      </c>
      <c r="L76" s="45">
        <v>0</v>
      </c>
      <c r="M76" s="45">
        <v>0</v>
      </c>
      <c r="N76" s="46">
        <v>0</v>
      </c>
    </row>
    <row r="77" spans="1:14" ht="17.25" customHeight="1" x14ac:dyDescent="0.2">
      <c r="A77" s="25" t="s">
        <v>115</v>
      </c>
      <c r="B77" s="26" t="s">
        <v>116</v>
      </c>
      <c r="C77" s="27">
        <v>126311000</v>
      </c>
      <c r="D77" s="27">
        <v>0</v>
      </c>
      <c r="E77" s="27">
        <v>0</v>
      </c>
      <c r="F77" s="27">
        <v>126311000</v>
      </c>
      <c r="G77" s="27">
        <v>0</v>
      </c>
      <c r="H77" s="27">
        <v>126311000</v>
      </c>
      <c r="I77" s="27">
        <v>0</v>
      </c>
      <c r="J77" s="27">
        <v>0</v>
      </c>
      <c r="K77" s="28">
        <f t="shared" si="1"/>
        <v>0</v>
      </c>
      <c r="L77" s="27">
        <v>0</v>
      </c>
      <c r="M77" s="27">
        <v>0</v>
      </c>
      <c r="N77" s="28">
        <v>0</v>
      </c>
    </row>
    <row r="78" spans="1:14" s="34" customFormat="1" ht="17.25" customHeight="1" x14ac:dyDescent="0.2">
      <c r="A78" s="21" t="s">
        <v>117</v>
      </c>
      <c r="B78" s="47" t="s">
        <v>70</v>
      </c>
      <c r="C78" s="45">
        <v>121846050000</v>
      </c>
      <c r="D78" s="45">
        <v>0</v>
      </c>
      <c r="E78" s="45">
        <v>0</v>
      </c>
      <c r="F78" s="45">
        <v>121846050000</v>
      </c>
      <c r="G78" s="45">
        <v>0</v>
      </c>
      <c r="H78" s="45">
        <v>121846050000</v>
      </c>
      <c r="I78" s="45">
        <v>39684796420</v>
      </c>
      <c r="J78" s="45">
        <v>39684796420</v>
      </c>
      <c r="K78" s="46">
        <f t="shared" si="1"/>
        <v>0.32569620779664177</v>
      </c>
      <c r="L78" s="45">
        <v>72521350</v>
      </c>
      <c r="M78" s="45">
        <v>72521350</v>
      </c>
      <c r="N78" s="46">
        <v>5.9518835448502431E-4</v>
      </c>
    </row>
    <row r="79" spans="1:14" ht="17.25" customHeight="1" x14ac:dyDescent="0.2">
      <c r="A79" s="25" t="s">
        <v>118</v>
      </c>
      <c r="B79" s="26" t="s">
        <v>119</v>
      </c>
      <c r="C79" s="27">
        <v>79488877000</v>
      </c>
      <c r="D79" s="27">
        <v>-6471939720</v>
      </c>
      <c r="E79" s="27">
        <v>-6471939720</v>
      </c>
      <c r="F79" s="27">
        <v>73016937280</v>
      </c>
      <c r="G79" s="27">
        <v>0</v>
      </c>
      <c r="H79" s="27">
        <v>73016937280</v>
      </c>
      <c r="I79" s="27">
        <v>29939111092</v>
      </c>
      <c r="J79" s="27">
        <v>29939111092</v>
      </c>
      <c r="K79" s="28">
        <f t="shared" si="1"/>
        <v>0.41002967540519664</v>
      </c>
      <c r="L79" s="27">
        <v>0</v>
      </c>
      <c r="M79" s="27">
        <v>0</v>
      </c>
      <c r="N79" s="28">
        <v>0</v>
      </c>
    </row>
    <row r="80" spans="1:14" ht="17.25" customHeight="1" x14ac:dyDescent="0.2">
      <c r="A80" s="25" t="s">
        <v>120</v>
      </c>
      <c r="B80" s="26" t="s">
        <v>121</v>
      </c>
      <c r="C80" s="27">
        <v>443987000</v>
      </c>
      <c r="D80" s="27">
        <v>0</v>
      </c>
      <c r="E80" s="27">
        <v>0</v>
      </c>
      <c r="F80" s="27">
        <v>443987000</v>
      </c>
      <c r="G80" s="27">
        <v>0</v>
      </c>
      <c r="H80" s="27">
        <v>443987000</v>
      </c>
      <c r="I80" s="27">
        <v>21930</v>
      </c>
      <c r="J80" s="27">
        <v>21930</v>
      </c>
      <c r="K80" s="28">
        <f t="shared" si="1"/>
        <v>4.939333809323246E-5</v>
      </c>
      <c r="L80" s="27">
        <v>21930</v>
      </c>
      <c r="M80" s="27">
        <v>21930</v>
      </c>
      <c r="N80" s="28">
        <v>4.939333809323246E-5</v>
      </c>
    </row>
    <row r="81" spans="1:14" ht="17.25" customHeight="1" x14ac:dyDescent="0.2">
      <c r="A81" s="25" t="s">
        <v>122</v>
      </c>
      <c r="B81" s="26" t="s">
        <v>123</v>
      </c>
      <c r="C81" s="27">
        <v>6494176000</v>
      </c>
      <c r="D81" s="27">
        <v>0</v>
      </c>
      <c r="E81" s="27">
        <v>0</v>
      </c>
      <c r="F81" s="27">
        <v>6494176000</v>
      </c>
      <c r="G81" s="27">
        <v>0</v>
      </c>
      <c r="H81" s="27">
        <v>6494176000</v>
      </c>
      <c r="I81" s="27">
        <v>0</v>
      </c>
      <c r="J81" s="27">
        <v>0</v>
      </c>
      <c r="K81" s="28">
        <f t="shared" si="1"/>
        <v>0</v>
      </c>
      <c r="L81" s="27">
        <v>0</v>
      </c>
      <c r="M81" s="27">
        <v>0</v>
      </c>
      <c r="N81" s="28">
        <v>0</v>
      </c>
    </row>
    <row r="82" spans="1:14" ht="17.25" customHeight="1" x14ac:dyDescent="0.2">
      <c r="A82" s="25">
        <v>42450208</v>
      </c>
      <c r="B82" s="26" t="s">
        <v>176</v>
      </c>
      <c r="C82" s="27">
        <v>35359010000</v>
      </c>
      <c r="D82" s="27">
        <v>6471939720</v>
      </c>
      <c r="E82" s="27">
        <v>6471939720</v>
      </c>
      <c r="F82" s="27">
        <v>41830949720</v>
      </c>
      <c r="G82" s="27">
        <v>0</v>
      </c>
      <c r="H82" s="27">
        <v>41830949720</v>
      </c>
      <c r="I82" s="27">
        <v>9745663398</v>
      </c>
      <c r="J82" s="27">
        <v>9745663398</v>
      </c>
      <c r="K82" s="28">
        <f t="shared" si="1"/>
        <v>0.23297734006121437</v>
      </c>
      <c r="L82" s="27">
        <v>72499420</v>
      </c>
      <c r="M82" s="27">
        <v>72499420</v>
      </c>
      <c r="N82" s="28">
        <v>1.733152617506481E-3</v>
      </c>
    </row>
    <row r="83" spans="1:14" ht="17.25" customHeight="1" x14ac:dyDescent="0.2">
      <c r="A83" s="25" t="s">
        <v>124</v>
      </c>
      <c r="B83" s="26" t="s">
        <v>125</v>
      </c>
      <c r="C83" s="27">
        <v>60000000</v>
      </c>
      <c r="D83" s="27">
        <v>0</v>
      </c>
      <c r="E83" s="27">
        <v>0</v>
      </c>
      <c r="F83" s="27">
        <v>60000000</v>
      </c>
      <c r="G83" s="27">
        <v>0</v>
      </c>
      <c r="H83" s="27">
        <v>60000000</v>
      </c>
      <c r="I83" s="27">
        <v>0</v>
      </c>
      <c r="J83" s="27">
        <v>0</v>
      </c>
      <c r="K83" s="28">
        <f t="shared" si="1"/>
        <v>0</v>
      </c>
      <c r="L83" s="27">
        <v>0</v>
      </c>
      <c r="M83" s="27">
        <v>0</v>
      </c>
      <c r="N83" s="28">
        <v>0</v>
      </c>
    </row>
    <row r="84" spans="1:14" s="34" customFormat="1" ht="17.25" customHeight="1" x14ac:dyDescent="0.2">
      <c r="A84" s="21" t="s">
        <v>126</v>
      </c>
      <c r="B84" s="47" t="s">
        <v>127</v>
      </c>
      <c r="C84" s="45">
        <v>24587298000</v>
      </c>
      <c r="D84" s="45">
        <v>0</v>
      </c>
      <c r="E84" s="45">
        <v>0</v>
      </c>
      <c r="F84" s="45">
        <v>24587298000</v>
      </c>
      <c r="G84" s="45">
        <v>0</v>
      </c>
      <c r="H84" s="45">
        <v>24587298000</v>
      </c>
      <c r="I84" s="45">
        <v>0</v>
      </c>
      <c r="J84" s="45">
        <v>0</v>
      </c>
      <c r="K84" s="46">
        <f t="shared" si="1"/>
        <v>0</v>
      </c>
      <c r="L84" s="45">
        <v>0</v>
      </c>
      <c r="M84" s="45">
        <v>0</v>
      </c>
      <c r="N84" s="46">
        <v>0</v>
      </c>
    </row>
    <row r="85" spans="1:14" s="34" customFormat="1" ht="17.25" customHeight="1" x14ac:dyDescent="0.2">
      <c r="A85" s="21"/>
      <c r="B85" s="47" t="s">
        <v>128</v>
      </c>
      <c r="C85" s="45">
        <v>298833027000</v>
      </c>
      <c r="D85" s="45">
        <v>0</v>
      </c>
      <c r="E85" s="45">
        <v>0</v>
      </c>
      <c r="F85" s="45">
        <v>298833027000</v>
      </c>
      <c r="G85" s="45">
        <v>0</v>
      </c>
      <c r="H85" s="45">
        <v>298833027000</v>
      </c>
      <c r="I85" s="45">
        <f>+I84+I10</f>
        <v>66665547918</v>
      </c>
      <c r="J85" s="45">
        <f>+J84+J10</f>
        <v>66665547918</v>
      </c>
      <c r="K85" s="46">
        <f t="shared" si="1"/>
        <v>0.22308627860601232</v>
      </c>
      <c r="L85" s="45">
        <v>3491742249</v>
      </c>
      <c r="M85" s="45">
        <v>3491742249</v>
      </c>
      <c r="N85" s="46">
        <v>1.2732166374047707E-2</v>
      </c>
    </row>
    <row r="89" spans="1:14" ht="84" customHeight="1" x14ac:dyDescent="0.25">
      <c r="A89" s="36"/>
      <c r="B89" s="36"/>
      <c r="C89" s="36"/>
      <c r="D89" s="36"/>
      <c r="E89" s="36"/>
      <c r="F89" s="36"/>
      <c r="G89" s="36"/>
      <c r="H89" s="36"/>
      <c r="I89" s="37"/>
      <c r="J89" s="38"/>
      <c r="K89" s="39"/>
      <c r="L89" s="36"/>
      <c r="M89" s="36"/>
      <c r="N89" s="36"/>
    </row>
    <row r="90" spans="1:14" ht="15" x14ac:dyDescent="0.25">
      <c r="B90" s="40"/>
      <c r="C90" s="36"/>
      <c r="D90" s="40"/>
      <c r="E90" s="36"/>
      <c r="F90" s="40"/>
      <c r="G90" s="36"/>
      <c r="H90" s="36"/>
      <c r="I90" s="37"/>
      <c r="J90" s="36"/>
      <c r="K90" s="41"/>
      <c r="L90" s="42"/>
      <c r="M90" s="36"/>
    </row>
    <row r="91" spans="1:14" ht="15" x14ac:dyDescent="0.25">
      <c r="B91" s="40" t="s">
        <v>129</v>
      </c>
      <c r="C91" s="36"/>
      <c r="D91" s="40"/>
      <c r="E91" s="36"/>
      <c r="F91" s="40" t="s">
        <v>130</v>
      </c>
      <c r="G91" s="36"/>
      <c r="H91" s="36"/>
      <c r="I91" s="37"/>
      <c r="J91" s="36"/>
      <c r="K91" s="41"/>
      <c r="L91" s="42" t="s">
        <v>131</v>
      </c>
      <c r="M91" s="36"/>
    </row>
    <row r="92" spans="1:14" ht="15" x14ac:dyDescent="0.25">
      <c r="B92" s="40" t="s">
        <v>132</v>
      </c>
      <c r="C92" s="43"/>
      <c r="D92" s="40"/>
      <c r="E92" s="43"/>
      <c r="F92" s="40" t="s">
        <v>133</v>
      </c>
      <c r="G92" s="36"/>
      <c r="H92" s="36"/>
      <c r="I92" s="42"/>
      <c r="J92" s="36"/>
      <c r="K92" s="41"/>
      <c r="L92" s="42" t="s">
        <v>134</v>
      </c>
      <c r="M92" s="36"/>
    </row>
  </sheetData>
  <autoFilter ref="A9:N84"/>
  <pageMargins left="0.15748031496062992" right="0.15748031496062992" top="0.74803149606299213" bottom="0.51181102362204722" header="0.51181102362204722" footer="0.43307086614173229"/>
  <pageSetup paperSize="123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FIRMA FORMULA</vt:lpstr>
      <vt:lpstr>'FIRMA FORMULA'!Títulos_a_imprimir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Alexander Valencia Nemocón</dc:creator>
  <cp:lastModifiedBy>jsuarezp</cp:lastModifiedBy>
  <cp:lastPrinted>2023-02-24T14:36:28Z</cp:lastPrinted>
  <dcterms:created xsi:type="dcterms:W3CDTF">2023-02-06T21:57:52Z</dcterms:created>
  <dcterms:modified xsi:type="dcterms:W3CDTF">2023-02-24T14:37:30Z</dcterms:modified>
</cp:coreProperties>
</file>