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ESUPUESTO 2019\EJECUCIONES MENSUALES\JUNIO\"/>
    </mc:Choice>
  </mc:AlternateContent>
  <bookViews>
    <workbookView xWindow="0" yWindow="0" windowWidth="28800" windowHeight="12000" activeTab="5"/>
  </bookViews>
  <sheets>
    <sheet name="ejecucion ingresos ENERO 19" sheetId="5" r:id="rId1"/>
    <sheet name="ejecucion ingresos FEBRER 1 (2" sheetId="40" r:id="rId2"/>
    <sheet name="MARZO 2019" sheetId="41" r:id="rId3"/>
    <sheet name="ABRIL 2019" sheetId="42" r:id="rId4"/>
    <sheet name="MAYO 2019" sheetId="43" r:id="rId5"/>
    <sheet name="JUNIO 2019" sheetId="4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4" l="1"/>
  <c r="D10" i="44"/>
  <c r="D9" i="44" s="1"/>
  <c r="F16" i="44"/>
  <c r="F10" i="5"/>
  <c r="F23" i="44"/>
  <c r="F21" i="44"/>
  <c r="F11" i="44"/>
  <c r="D27" i="44"/>
  <c r="E27" i="44"/>
  <c r="H11" i="44" l="1"/>
  <c r="H12" i="44"/>
  <c r="H13" i="44"/>
  <c r="H14" i="44"/>
  <c r="L14" i="44" s="1"/>
  <c r="H15" i="44"/>
  <c r="H17" i="44"/>
  <c r="H18" i="44"/>
  <c r="H19" i="44"/>
  <c r="H20" i="44"/>
  <c r="H21" i="44"/>
  <c r="H22" i="44"/>
  <c r="H24" i="44"/>
  <c r="L24" i="44" s="1"/>
  <c r="H25" i="44"/>
  <c r="H26" i="44"/>
  <c r="L26" i="44" s="1"/>
  <c r="E19" i="44"/>
  <c r="F19" i="44" s="1"/>
  <c r="F8" i="44"/>
  <c r="K27" i="44"/>
  <c r="F26" i="44"/>
  <c r="E26" i="44"/>
  <c r="L25" i="44"/>
  <c r="J25" i="44"/>
  <c r="F25" i="44"/>
  <c r="F24" i="44"/>
  <c r="K23" i="44"/>
  <c r="G23" i="44"/>
  <c r="H23" i="44" s="1"/>
  <c r="E23" i="44"/>
  <c r="D23" i="44"/>
  <c r="C23" i="44"/>
  <c r="L22" i="44"/>
  <c r="E22" i="44"/>
  <c r="F22" i="44" s="1"/>
  <c r="G21" i="44"/>
  <c r="J21" i="44"/>
  <c r="E21" i="44"/>
  <c r="C21" i="44"/>
  <c r="I20" i="44"/>
  <c r="F20" i="44"/>
  <c r="J20" i="44" s="1"/>
  <c r="E20" i="44"/>
  <c r="K19" i="44"/>
  <c r="D16" i="44"/>
  <c r="C19" i="44"/>
  <c r="L18" i="44"/>
  <c r="E18" i="44"/>
  <c r="L17" i="44"/>
  <c r="J17" i="44"/>
  <c r="I17" i="44"/>
  <c r="F17" i="44"/>
  <c r="E17" i="44"/>
  <c r="K16" i="44"/>
  <c r="G16" i="44"/>
  <c r="H16" i="44" s="1"/>
  <c r="C16" i="44"/>
  <c r="L15" i="44"/>
  <c r="J15" i="44"/>
  <c r="I15" i="44"/>
  <c r="F15" i="44"/>
  <c r="E15" i="44"/>
  <c r="E14" i="44"/>
  <c r="F14" i="44" s="1"/>
  <c r="J14" i="44" s="1"/>
  <c r="L13" i="44"/>
  <c r="E13" i="44"/>
  <c r="F13" i="44" s="1"/>
  <c r="J13" i="44" s="1"/>
  <c r="L12" i="44"/>
  <c r="E12" i="44"/>
  <c r="F12" i="44" s="1"/>
  <c r="G11" i="44"/>
  <c r="E11" i="44"/>
  <c r="C11" i="44"/>
  <c r="L8" i="44"/>
  <c r="H8" i="44"/>
  <c r="E8" i="44"/>
  <c r="E9" i="44" l="1"/>
  <c r="F9" i="44" s="1"/>
  <c r="F27" i="44" s="1"/>
  <c r="F10" i="44"/>
  <c r="J19" i="44"/>
  <c r="I23" i="44"/>
  <c r="E16" i="44"/>
  <c r="J8" i="44"/>
  <c r="I8" i="44"/>
  <c r="J26" i="44"/>
  <c r="J23" i="44"/>
  <c r="I24" i="44"/>
  <c r="J24" i="44"/>
  <c r="I11" i="44"/>
  <c r="L11" i="44"/>
  <c r="J12" i="44"/>
  <c r="I12" i="44"/>
  <c r="I21" i="44"/>
  <c r="L21" i="44"/>
  <c r="I22" i="44"/>
  <c r="J22" i="44"/>
  <c r="I19" i="44"/>
  <c r="L16" i="44"/>
  <c r="J11" i="44"/>
  <c r="L20" i="44"/>
  <c r="L23" i="44"/>
  <c r="L19" i="44"/>
  <c r="I14" i="44"/>
  <c r="C10" i="44"/>
  <c r="I26" i="44"/>
  <c r="I13" i="44"/>
  <c r="F18" i="44"/>
  <c r="J18" i="44" s="1"/>
  <c r="G10" i="44"/>
  <c r="H10" i="44" s="1"/>
  <c r="H24" i="43"/>
  <c r="L24" i="43" s="1"/>
  <c r="H25" i="43"/>
  <c r="H26" i="43"/>
  <c r="L26" i="43" s="1"/>
  <c r="H20" i="43"/>
  <c r="H22" i="43"/>
  <c r="L22" i="43" s="1"/>
  <c r="H17" i="43"/>
  <c r="L17" i="43" s="1"/>
  <c r="H18" i="43"/>
  <c r="H19" i="43"/>
  <c r="L19" i="43" s="1"/>
  <c r="H13" i="43"/>
  <c r="L13" i="43" s="1"/>
  <c r="H12" i="43"/>
  <c r="L12" i="43" s="1"/>
  <c r="H11" i="43"/>
  <c r="H8" i="43"/>
  <c r="L8" i="43" s="1"/>
  <c r="K27" i="43"/>
  <c r="D27" i="43"/>
  <c r="F26" i="43"/>
  <c r="E26" i="43"/>
  <c r="L25" i="43"/>
  <c r="F25" i="43"/>
  <c r="J25" i="43" s="1"/>
  <c r="F24" i="43"/>
  <c r="K23" i="43"/>
  <c r="G23" i="43"/>
  <c r="E23" i="43"/>
  <c r="D23" i="43"/>
  <c r="C23" i="43"/>
  <c r="F23" i="43" s="1"/>
  <c r="E22" i="43"/>
  <c r="F22" i="43" s="1"/>
  <c r="G21" i="43"/>
  <c r="H21" i="43" s="1"/>
  <c r="I21" i="43" s="1"/>
  <c r="F21" i="43"/>
  <c r="E21" i="43"/>
  <c r="C21" i="43"/>
  <c r="E20" i="43"/>
  <c r="F20" i="43" s="1"/>
  <c r="J20" i="43" s="1"/>
  <c r="K19" i="43"/>
  <c r="D19" i="43"/>
  <c r="D16" i="43" s="1"/>
  <c r="C19" i="43"/>
  <c r="L18" i="43"/>
  <c r="E18" i="43"/>
  <c r="E17" i="43"/>
  <c r="F17" i="43" s="1"/>
  <c r="K16" i="43"/>
  <c r="G16" i="43"/>
  <c r="G10" i="43" s="1"/>
  <c r="C16" i="43"/>
  <c r="L15" i="43"/>
  <c r="H15" i="43"/>
  <c r="E15" i="43"/>
  <c r="F15" i="43" s="1"/>
  <c r="J15" i="43" s="1"/>
  <c r="H14" i="43"/>
  <c r="L14" i="43" s="1"/>
  <c r="E14" i="43"/>
  <c r="F14" i="43" s="1"/>
  <c r="J14" i="43" s="1"/>
  <c r="E13" i="43"/>
  <c r="F13" i="43" s="1"/>
  <c r="E12" i="43"/>
  <c r="F12" i="43" s="1"/>
  <c r="G11" i="43"/>
  <c r="E11" i="43"/>
  <c r="C11" i="43"/>
  <c r="F11" i="43" s="1"/>
  <c r="E10" i="43"/>
  <c r="C10" i="43"/>
  <c r="C9" i="43" s="1"/>
  <c r="E9" i="43"/>
  <c r="E8" i="43"/>
  <c r="E27" i="43" s="1"/>
  <c r="I16" i="44" l="1"/>
  <c r="J16" i="44"/>
  <c r="G9" i="44"/>
  <c r="H9" i="44" s="1"/>
  <c r="C9" i="44"/>
  <c r="H23" i="43"/>
  <c r="I23" i="43" s="1"/>
  <c r="G9" i="43"/>
  <c r="G27" i="43" s="1"/>
  <c r="J22" i="43"/>
  <c r="H16" i="43"/>
  <c r="J24" i="43"/>
  <c r="J21" i="43"/>
  <c r="J17" i="43"/>
  <c r="J26" i="43"/>
  <c r="I24" i="43"/>
  <c r="J13" i="43"/>
  <c r="J12" i="43"/>
  <c r="J11" i="43"/>
  <c r="I17" i="43"/>
  <c r="L11" i="43"/>
  <c r="I11" i="43"/>
  <c r="I15" i="43"/>
  <c r="I20" i="43"/>
  <c r="C27" i="43"/>
  <c r="F9" i="43"/>
  <c r="I13" i="43"/>
  <c r="F10" i="43"/>
  <c r="F8" i="43"/>
  <c r="I8" i="43" s="1"/>
  <c r="I12" i="43"/>
  <c r="L20" i="43"/>
  <c r="L21" i="43"/>
  <c r="I14" i="43"/>
  <c r="E19" i="43"/>
  <c r="F19" i="43" s="1"/>
  <c r="I22" i="43"/>
  <c r="I26" i="43"/>
  <c r="F18" i="43"/>
  <c r="J18" i="43" s="1"/>
  <c r="G11" i="42"/>
  <c r="H11" i="42" s="1"/>
  <c r="L11" i="42" s="1"/>
  <c r="G23" i="42"/>
  <c r="H23" i="42" s="1"/>
  <c r="L23" i="42" s="1"/>
  <c r="G16" i="42"/>
  <c r="H16" i="42" s="1"/>
  <c r="H26" i="42"/>
  <c r="L26" i="42" s="1"/>
  <c r="H24" i="42"/>
  <c r="L24" i="42" s="1"/>
  <c r="H22" i="42"/>
  <c r="L22" i="42" s="1"/>
  <c r="H21" i="42"/>
  <c r="L21" i="42" s="1"/>
  <c r="H19" i="42"/>
  <c r="I19" i="42" s="1"/>
  <c r="H13" i="42"/>
  <c r="L13" i="42" s="1"/>
  <c r="H12" i="42"/>
  <c r="H14" i="42"/>
  <c r="L14" i="42" s="1"/>
  <c r="H15" i="42"/>
  <c r="H17" i="42"/>
  <c r="L17" i="42" s="1"/>
  <c r="H18" i="42"/>
  <c r="L18" i="42" s="1"/>
  <c r="H20" i="42"/>
  <c r="H25" i="42"/>
  <c r="L25" i="42" s="1"/>
  <c r="K27" i="42"/>
  <c r="D27" i="42"/>
  <c r="E26" i="42"/>
  <c r="F26" i="42" s="1"/>
  <c r="F25" i="42"/>
  <c r="F24" i="42"/>
  <c r="K23" i="42"/>
  <c r="E23" i="42"/>
  <c r="F23" i="42" s="1"/>
  <c r="D23" i="42"/>
  <c r="C23" i="42"/>
  <c r="E22" i="42"/>
  <c r="F22" i="42" s="1"/>
  <c r="G21" i="42"/>
  <c r="E21" i="42"/>
  <c r="C21" i="42"/>
  <c r="F21" i="42" s="1"/>
  <c r="L20" i="42"/>
  <c r="F20" i="42"/>
  <c r="J20" i="42" s="1"/>
  <c r="E20" i="42"/>
  <c r="K19" i="42"/>
  <c r="F19" i="42"/>
  <c r="E19" i="42"/>
  <c r="D19" i="42"/>
  <c r="C19" i="42"/>
  <c r="E18" i="42"/>
  <c r="F18" i="42" s="1"/>
  <c r="J18" i="42" s="1"/>
  <c r="F17" i="42"/>
  <c r="E17" i="42"/>
  <c r="K16" i="42"/>
  <c r="D16" i="42"/>
  <c r="C16" i="42"/>
  <c r="L15" i="42"/>
  <c r="F15" i="42"/>
  <c r="J15" i="42" s="1"/>
  <c r="E15" i="42"/>
  <c r="E14" i="42"/>
  <c r="F14" i="42" s="1"/>
  <c r="E13" i="42"/>
  <c r="F13" i="42" s="1"/>
  <c r="E12" i="42"/>
  <c r="F12" i="42" s="1"/>
  <c r="J12" i="42" s="1"/>
  <c r="E11" i="42"/>
  <c r="C11" i="42"/>
  <c r="C10" i="42" s="1"/>
  <c r="E10" i="42"/>
  <c r="E9" i="42"/>
  <c r="H8" i="42"/>
  <c r="F8" i="42"/>
  <c r="E8" i="42"/>
  <c r="E27" i="42" s="1"/>
  <c r="L10" i="44" l="1"/>
  <c r="I10" i="44"/>
  <c r="C27" i="44"/>
  <c r="G27" i="44"/>
  <c r="J10" i="44"/>
  <c r="J23" i="43"/>
  <c r="L23" i="43"/>
  <c r="L16" i="43"/>
  <c r="I19" i="43"/>
  <c r="J19" i="43"/>
  <c r="J8" i="43"/>
  <c r="F27" i="43"/>
  <c r="E16" i="43"/>
  <c r="F16" i="43" s="1"/>
  <c r="G10" i="42"/>
  <c r="J21" i="42"/>
  <c r="J14" i="42"/>
  <c r="J25" i="42"/>
  <c r="J17" i="42"/>
  <c r="J24" i="42"/>
  <c r="J19" i="42"/>
  <c r="J13" i="42"/>
  <c r="C9" i="42"/>
  <c r="F10" i="42"/>
  <c r="I14" i="42"/>
  <c r="J23" i="42"/>
  <c r="I23" i="42"/>
  <c r="J26" i="42"/>
  <c r="I26" i="42"/>
  <c r="I12" i="42"/>
  <c r="J22" i="42"/>
  <c r="I22" i="42"/>
  <c r="I11" i="42"/>
  <c r="I15" i="42"/>
  <c r="I17" i="42"/>
  <c r="L19" i="42"/>
  <c r="J8" i="42"/>
  <c r="I24" i="42"/>
  <c r="I8" i="42"/>
  <c r="L12" i="42"/>
  <c r="L8" i="42"/>
  <c r="I13" i="42"/>
  <c r="F11" i="42"/>
  <c r="J11" i="42" s="1"/>
  <c r="E16" i="42"/>
  <c r="F16" i="42" s="1"/>
  <c r="I20" i="42"/>
  <c r="I21" i="42"/>
  <c r="C19" i="5"/>
  <c r="D19" i="5"/>
  <c r="G19" i="5"/>
  <c r="H19" i="5" s="1"/>
  <c r="K19" i="5"/>
  <c r="E20" i="5"/>
  <c r="F20" i="5" s="1"/>
  <c r="J20" i="5" s="1"/>
  <c r="H20" i="5"/>
  <c r="H10" i="42" l="1"/>
  <c r="H10" i="43" s="1"/>
  <c r="G9" i="42"/>
  <c r="J16" i="43"/>
  <c r="I16" i="43"/>
  <c r="J16" i="42"/>
  <c r="L16" i="42"/>
  <c r="I16" i="42"/>
  <c r="C27" i="42"/>
  <c r="F9" i="42"/>
  <c r="E19" i="5"/>
  <c r="F19" i="5" s="1"/>
  <c r="J19" i="5" s="1"/>
  <c r="L19" i="5"/>
  <c r="I20" i="5"/>
  <c r="L20" i="5"/>
  <c r="G10" i="41"/>
  <c r="G23" i="41"/>
  <c r="G21" i="41"/>
  <c r="G16" i="41"/>
  <c r="G27" i="40"/>
  <c r="K27" i="41"/>
  <c r="D27" i="41"/>
  <c r="E26" i="41"/>
  <c r="E23" i="41" s="1"/>
  <c r="F23" i="41" s="1"/>
  <c r="H25" i="41"/>
  <c r="L25" i="41" s="1"/>
  <c r="F25" i="41"/>
  <c r="F24" i="41"/>
  <c r="K23" i="41"/>
  <c r="D23" i="41"/>
  <c r="C23" i="41"/>
  <c r="F22" i="41"/>
  <c r="E22" i="41"/>
  <c r="E21" i="41"/>
  <c r="F21" i="41" s="1"/>
  <c r="C21" i="41"/>
  <c r="H20" i="41"/>
  <c r="L20" i="41" s="1"/>
  <c r="F20" i="41"/>
  <c r="E20" i="41"/>
  <c r="K19" i="41"/>
  <c r="E19" i="41"/>
  <c r="D19" i="41"/>
  <c r="C19" i="41"/>
  <c r="F19" i="41" s="1"/>
  <c r="E18" i="41"/>
  <c r="F18" i="41" s="1"/>
  <c r="E17" i="41"/>
  <c r="F17" i="41" s="1"/>
  <c r="K16" i="41"/>
  <c r="E16" i="41"/>
  <c r="D16" i="41"/>
  <c r="E15" i="41"/>
  <c r="F15" i="41" s="1"/>
  <c r="F14" i="41"/>
  <c r="E14" i="41"/>
  <c r="F13" i="41"/>
  <c r="E13" i="41"/>
  <c r="E12" i="41"/>
  <c r="F12" i="41" s="1"/>
  <c r="G11" i="41"/>
  <c r="E11" i="41"/>
  <c r="C11" i="41"/>
  <c r="F11" i="41" s="1"/>
  <c r="E10" i="41"/>
  <c r="E9" i="41"/>
  <c r="E8" i="41"/>
  <c r="F8" i="41" s="1"/>
  <c r="J10" i="42" l="1"/>
  <c r="L10" i="43"/>
  <c r="I10" i="43"/>
  <c r="J10" i="43"/>
  <c r="I10" i="42"/>
  <c r="L10" i="42"/>
  <c r="G27" i="42"/>
  <c r="H9" i="42"/>
  <c r="J9" i="42" s="1"/>
  <c r="F27" i="42"/>
  <c r="I19" i="5"/>
  <c r="J25" i="41"/>
  <c r="J20" i="41"/>
  <c r="G9" i="41"/>
  <c r="E27" i="41"/>
  <c r="F26" i="41"/>
  <c r="C16" i="41"/>
  <c r="F16" i="41" s="1"/>
  <c r="I20" i="41"/>
  <c r="H9" i="43" l="1"/>
  <c r="H27" i="42"/>
  <c r="J27" i="42" s="1"/>
  <c r="I9" i="42"/>
  <c r="L9" i="42"/>
  <c r="L27" i="42" s="1"/>
  <c r="G27" i="41"/>
  <c r="C10" i="41"/>
  <c r="K27" i="40"/>
  <c r="D27" i="40"/>
  <c r="E26" i="40"/>
  <c r="F26" i="40" s="1"/>
  <c r="H25" i="40"/>
  <c r="L25" i="40" s="1"/>
  <c r="F25" i="40"/>
  <c r="F24" i="40"/>
  <c r="K23" i="40"/>
  <c r="G23" i="40"/>
  <c r="D23" i="40"/>
  <c r="C23" i="40"/>
  <c r="E22" i="40"/>
  <c r="F22" i="40" s="1"/>
  <c r="G21" i="40"/>
  <c r="E21" i="40"/>
  <c r="C21" i="40"/>
  <c r="F21" i="40" s="1"/>
  <c r="H20" i="40"/>
  <c r="L20" i="40" s="1"/>
  <c r="E20" i="40"/>
  <c r="F20" i="40" s="1"/>
  <c r="K19" i="40"/>
  <c r="K16" i="40" s="1"/>
  <c r="D19" i="40"/>
  <c r="C19" i="40"/>
  <c r="F18" i="40"/>
  <c r="E18" i="40"/>
  <c r="E17" i="40"/>
  <c r="F17" i="40" s="1"/>
  <c r="G16" i="40"/>
  <c r="D16" i="40"/>
  <c r="E15" i="40"/>
  <c r="F15" i="40" s="1"/>
  <c r="E14" i="40"/>
  <c r="F14" i="40" s="1"/>
  <c r="E13" i="40"/>
  <c r="F13" i="40" s="1"/>
  <c r="F12" i="40"/>
  <c r="E12" i="40"/>
  <c r="G11" i="40"/>
  <c r="E11" i="40"/>
  <c r="F11" i="40" s="1"/>
  <c r="C11" i="40"/>
  <c r="G10" i="40"/>
  <c r="E10" i="40"/>
  <c r="E9" i="40"/>
  <c r="E8" i="40"/>
  <c r="F8" i="40" s="1"/>
  <c r="I27" i="42" l="1"/>
  <c r="J9" i="43"/>
  <c r="L9" i="43"/>
  <c r="L27" i="43" s="1"/>
  <c r="I9" i="43"/>
  <c r="H27" i="43"/>
  <c r="J25" i="40"/>
  <c r="F10" i="41"/>
  <c r="C9" i="41"/>
  <c r="J20" i="40"/>
  <c r="I20" i="40"/>
  <c r="E27" i="40"/>
  <c r="G9" i="40"/>
  <c r="E23" i="40"/>
  <c r="F23" i="40" s="1"/>
  <c r="E19" i="40"/>
  <c r="E16" i="40" s="1"/>
  <c r="C16" i="40"/>
  <c r="I27" i="43" l="1"/>
  <c r="J27" i="43"/>
  <c r="F9" i="41"/>
  <c r="C27" i="41"/>
  <c r="C10" i="40"/>
  <c r="F16" i="40"/>
  <c r="F19" i="40"/>
  <c r="D27" i="5"/>
  <c r="F24" i="5"/>
  <c r="F25" i="5"/>
  <c r="F27" i="41" l="1"/>
  <c r="C9" i="40"/>
  <c r="F10" i="40"/>
  <c r="C27" i="40" l="1"/>
  <c r="F9" i="40"/>
  <c r="F27" i="40" l="1"/>
  <c r="J25" i="5" l="1"/>
  <c r="L25" i="5"/>
  <c r="C23" i="5" l="1"/>
  <c r="H18" i="5" l="1"/>
  <c r="H18" i="41" l="1"/>
  <c r="H18" i="40"/>
  <c r="H12" i="5"/>
  <c r="H12" i="40" s="1"/>
  <c r="H13" i="5"/>
  <c r="H13" i="40" s="1"/>
  <c r="H14" i="5"/>
  <c r="H15" i="5"/>
  <c r="H17" i="5"/>
  <c r="H22" i="5"/>
  <c r="H24" i="5"/>
  <c r="H24" i="40" s="1"/>
  <c r="H8" i="5"/>
  <c r="H8" i="40" s="1"/>
  <c r="H26" i="5"/>
  <c r="H26" i="40" s="1"/>
  <c r="H14" i="41" l="1"/>
  <c r="H14" i="40"/>
  <c r="H13" i="41"/>
  <c r="I13" i="40"/>
  <c r="L13" i="40"/>
  <c r="J13" i="40"/>
  <c r="L12" i="40"/>
  <c r="H12" i="41"/>
  <c r="I12" i="40"/>
  <c r="J12" i="40"/>
  <c r="H17" i="41"/>
  <c r="H17" i="40"/>
  <c r="H8" i="41"/>
  <c r="I8" i="40"/>
  <c r="J8" i="40"/>
  <c r="L8" i="40"/>
  <c r="L18" i="40"/>
  <c r="J18" i="40"/>
  <c r="H22" i="40"/>
  <c r="H15" i="41"/>
  <c r="H15" i="40"/>
  <c r="L26" i="40"/>
  <c r="H26" i="41"/>
  <c r="I26" i="40"/>
  <c r="J26" i="40"/>
  <c r="L24" i="40"/>
  <c r="H24" i="41"/>
  <c r="I24" i="40"/>
  <c r="J24" i="40"/>
  <c r="L18" i="41"/>
  <c r="J18" i="41"/>
  <c r="K27" i="5"/>
  <c r="E26" i="5"/>
  <c r="F26" i="5" s="1"/>
  <c r="K23" i="5"/>
  <c r="D23" i="5"/>
  <c r="E22" i="5"/>
  <c r="G21" i="5"/>
  <c r="H21" i="5" s="1"/>
  <c r="E21" i="5"/>
  <c r="C21" i="5"/>
  <c r="K16" i="5"/>
  <c r="E18" i="5"/>
  <c r="F18" i="5" s="1"/>
  <c r="E17" i="5"/>
  <c r="D16" i="5"/>
  <c r="E15" i="5"/>
  <c r="E14" i="5"/>
  <c r="E13" i="5"/>
  <c r="E12" i="5"/>
  <c r="G11" i="5"/>
  <c r="H11" i="5" s="1"/>
  <c r="H11" i="40" s="1"/>
  <c r="E11" i="5"/>
  <c r="C11" i="5"/>
  <c r="E10" i="5"/>
  <c r="E9" i="5"/>
  <c r="E8" i="5"/>
  <c r="L12" i="41" l="1"/>
  <c r="I12" i="41"/>
  <c r="J12" i="41"/>
  <c r="L15" i="41"/>
  <c r="I15" i="41"/>
  <c r="J15" i="41"/>
  <c r="L15" i="40"/>
  <c r="J15" i="40"/>
  <c r="I15" i="40"/>
  <c r="H11" i="41"/>
  <c r="I11" i="40"/>
  <c r="L11" i="40"/>
  <c r="J11" i="40"/>
  <c r="L24" i="41"/>
  <c r="I24" i="41"/>
  <c r="J24" i="41"/>
  <c r="H22" i="41"/>
  <c r="I22" i="40"/>
  <c r="L22" i="40"/>
  <c r="J22" i="40"/>
  <c r="L8" i="41"/>
  <c r="I8" i="41"/>
  <c r="J8" i="41"/>
  <c r="I21" i="5"/>
  <c r="H21" i="40"/>
  <c r="L17" i="40"/>
  <c r="I17" i="40"/>
  <c r="J17" i="40"/>
  <c r="L17" i="41"/>
  <c r="I17" i="41"/>
  <c r="J17" i="41"/>
  <c r="L13" i="41"/>
  <c r="J13" i="41"/>
  <c r="I13" i="41"/>
  <c r="I14" i="40"/>
  <c r="L14" i="40"/>
  <c r="J14" i="40"/>
  <c r="F21" i="5"/>
  <c r="L26" i="41"/>
  <c r="I26" i="41"/>
  <c r="J26" i="41"/>
  <c r="L14" i="41"/>
  <c r="J14" i="41"/>
  <c r="I14" i="41"/>
  <c r="E27" i="5"/>
  <c r="F8" i="5"/>
  <c r="F13" i="5"/>
  <c r="I13" i="5" s="1"/>
  <c r="F15" i="5"/>
  <c r="I15" i="5" s="1"/>
  <c r="F11" i="5"/>
  <c r="F17" i="5"/>
  <c r="I17" i="5" s="1"/>
  <c r="F14" i="5"/>
  <c r="I14" i="5" s="1"/>
  <c r="F22" i="5"/>
  <c r="I22" i="5" s="1"/>
  <c r="F12" i="5"/>
  <c r="I12" i="5" s="1"/>
  <c r="C16" i="5"/>
  <c r="E23" i="5"/>
  <c r="F23" i="5" s="1"/>
  <c r="G16" i="5"/>
  <c r="H16" i="5" s="1"/>
  <c r="H16" i="40" s="1"/>
  <c r="G23" i="5"/>
  <c r="H23" i="5" s="1"/>
  <c r="H23" i="40" s="1"/>
  <c r="L23" i="40" l="1"/>
  <c r="I23" i="40"/>
  <c r="H23" i="41"/>
  <c r="J23" i="40"/>
  <c r="E16" i="5"/>
  <c r="H16" i="41"/>
  <c r="I16" i="40"/>
  <c r="L16" i="40"/>
  <c r="J16" i="40"/>
  <c r="L11" i="41"/>
  <c r="J11" i="41"/>
  <c r="I11" i="41"/>
  <c r="H19" i="40"/>
  <c r="H21" i="41"/>
  <c r="I21" i="40"/>
  <c r="L21" i="40"/>
  <c r="J21" i="40"/>
  <c r="L22" i="41"/>
  <c r="J22" i="41"/>
  <c r="I22" i="41"/>
  <c r="C10" i="5"/>
  <c r="F16" i="5"/>
  <c r="I16" i="5" s="1"/>
  <c r="L26" i="5"/>
  <c r="J26" i="5"/>
  <c r="G10" i="5"/>
  <c r="H10" i="5" s="1"/>
  <c r="H10" i="40" s="1"/>
  <c r="C9" i="5" l="1"/>
  <c r="F9" i="5" s="1"/>
  <c r="F27" i="5" s="1"/>
  <c r="L16" i="41"/>
  <c r="I16" i="41"/>
  <c r="J16" i="41"/>
  <c r="H10" i="41"/>
  <c r="I10" i="40"/>
  <c r="L10" i="40"/>
  <c r="J10" i="40"/>
  <c r="L19" i="40"/>
  <c r="H19" i="41"/>
  <c r="I19" i="40"/>
  <c r="J19" i="40"/>
  <c r="L23" i="41"/>
  <c r="I23" i="41"/>
  <c r="J23" i="41"/>
  <c r="J21" i="41"/>
  <c r="I21" i="41"/>
  <c r="L21" i="41"/>
  <c r="J24" i="5"/>
  <c r="L24" i="5"/>
  <c r="G9" i="5"/>
  <c r="H9" i="5" s="1"/>
  <c r="H9" i="40" s="1"/>
  <c r="C27" i="5" l="1"/>
  <c r="L10" i="41"/>
  <c r="J10" i="41"/>
  <c r="I10" i="41"/>
  <c r="I9" i="40"/>
  <c r="H9" i="41"/>
  <c r="L9" i="40"/>
  <c r="L27" i="40" s="1"/>
  <c r="J9" i="40"/>
  <c r="H27" i="40"/>
  <c r="L19" i="41"/>
  <c r="J19" i="41"/>
  <c r="I19" i="41"/>
  <c r="G27" i="5"/>
  <c r="H27" i="41" l="1"/>
  <c r="L9" i="41"/>
  <c r="L27" i="41" s="1"/>
  <c r="J9" i="41"/>
  <c r="I9" i="41"/>
  <c r="I27" i="40"/>
  <c r="J27" i="40"/>
  <c r="L22" i="5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L18" i="5"/>
  <c r="J18" i="5"/>
  <c r="J27" i="41" l="1"/>
  <c r="I27" i="41"/>
  <c r="L13" i="5"/>
  <c r="J13" i="5"/>
  <c r="J14" i="5"/>
  <c r="L14" i="5"/>
  <c r="L21" i="5"/>
  <c r="J21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  <c r="I9" i="44" l="1"/>
  <c r="L9" i="44"/>
  <c r="L27" i="44" s="1"/>
  <c r="J9" i="44"/>
  <c r="H27" i="44"/>
  <c r="I27" i="44" s="1"/>
  <c r="J27" i="44" l="1"/>
</calcChain>
</file>

<file path=xl/sharedStrings.xml><?xml version="1.0" encoding="utf-8"?>
<sst xmlns="http://schemas.openxmlformats.org/spreadsheetml/2006/main" count="288" uniqueCount="53">
  <si>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</si>
  <si>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</si>
  <si>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</si>
  <si>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</si>
  <si>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</si>
  <si>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</si>
  <si>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</si>
  <si>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</si>
  <si>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</si>
  <si>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</si>
  <si>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</si>
  <si>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</si>
  <si>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</si>
  <si>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</si>
  <si>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</si>
  <si>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</si>
  <si>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</si>
  <si>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</si>
  <si>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</si>
  <si>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</si>
  <si>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</si>
  <si>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</si>
  <si>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</si>
  <si>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</si>
  <si>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</si>
  <si>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</si>
  <si>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</si>
  <si>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</si>
  <si>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</si>
  <si>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</si>
  <si>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>RENTAS CONTRACTUALES</t>
  </si>
  <si>
    <t xml:space="preserve">  2120499</t>
  </si>
  <si>
    <t xml:space="preserve">              SUBGERENTE DE GESTIÓN CORPORATIVA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</si>
  <si>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</si>
  <si>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</si>
  <si>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</si>
  <si>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</si>
  <si>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</si>
  <si>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</si>
  <si>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</si>
  <si>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</si>
  <si>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</si>
  <si>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</si>
  <si>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</si>
  <si>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</si>
  <si>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</si>
  <si>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</si>
  <si>
    <t>INFORME DE EJECUCIÓN DEL PRESUPUESTO DE INGRESOS PERIODO 201903</t>
  </si>
  <si>
    <t>SUBGERENTE DE GESTIÓN CORPORATIVA</t>
  </si>
  <si>
    <t xml:space="preserve">GESTOR SENIOR 3 - PRESUPUESTO </t>
  </si>
  <si>
    <t>INFORME DE EJECUCIÓN DEL PRESUPUESTO DE INGRESOS PERIODO 201904</t>
  </si>
  <si>
    <t>INFORME DE EJECUCIÓN DEL PRESUPUESTO DE INGRESOS PERIODO 201905</t>
  </si>
  <si>
    <t>INFORME DE EJECUCIÓN DEL PRESUPUESTO DE INGRESOS PERIODO 201906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</si>
</sst>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42" fontId="0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4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4" fillId="0" borderId="15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7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90" zoomScaleNormal="90" zoomScaleSheetLayoutView="90" workbookViewId="0">
      <selection activeCell="F9" sqref="F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41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6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8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3">
        <v>0</v>
      </c>
      <c r="L9" s="14">
        <f t="shared" ref="L9:L26" si="5">+H9</f>
        <v>222875621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>+C10+E10</f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3">
        <v>0</v>
      </c>
      <c r="L10" s="14">
        <f t="shared" si="5"/>
        <v>104874840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5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8">
        <v>0</v>
      </c>
      <c r="H12" s="38">
        <f t="shared" si="4"/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5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>SUM(D17:D19)</f>
        <v>0</v>
      </c>
      <c r="E16" s="12">
        <f>SUM(E17:E19)</f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>SUM(K17:K19)</f>
        <v>0</v>
      </c>
      <c r="L16" s="14">
        <f t="shared" si="5"/>
        <v>13087620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5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6"/>
        <v>0</v>
      </c>
      <c r="K18" s="13">
        <v>0</v>
      </c>
      <c r="L18" s="17">
        <f t="shared" si="5"/>
        <v>0</v>
      </c>
    </row>
    <row r="19" spans="1:16" x14ac:dyDescent="0.25">
      <c r="A19" s="46">
        <v>3210201</v>
      </c>
      <c r="B19" s="37" t="s">
        <v>30</v>
      </c>
      <c r="C19" s="38">
        <f>+C20</f>
        <v>3077119000</v>
      </c>
      <c r="D19" s="38">
        <f>+D20</f>
        <v>0</v>
      </c>
      <c r="E19" s="38">
        <f>+E20</f>
        <v>0</v>
      </c>
      <c r="F19" s="38">
        <f t="shared" si="3"/>
        <v>3077119000</v>
      </c>
      <c r="G19" s="38">
        <f>+G20</f>
        <v>13087620</v>
      </c>
      <c r="H19" s="38">
        <f t="shared" si="4"/>
        <v>13087620</v>
      </c>
      <c r="I19" s="22">
        <f>+H19/F19</f>
        <v>4.253205677128509E-3</v>
      </c>
      <c r="J19" s="38">
        <f t="shared" si="6"/>
        <v>3064031380</v>
      </c>
      <c r="K19" s="38">
        <f>+K20</f>
        <v>0</v>
      </c>
      <c r="L19" s="40">
        <f t="shared" si="5"/>
        <v>13087620</v>
      </c>
    </row>
    <row r="20" spans="1:16" hidden="1" x14ac:dyDescent="0.25">
      <c r="A20" s="46" t="s">
        <v>31</v>
      </c>
      <c r="B20" s="61" t="s">
        <v>34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6"/>
        <v>3064031380</v>
      </c>
      <c r="K20" s="13">
        <v>0</v>
      </c>
      <c r="L20" s="17">
        <f t="shared" si="5"/>
        <v>13087620</v>
      </c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6"/>
        <v>31900000000</v>
      </c>
      <c r="K21" s="43">
        <v>0</v>
      </c>
      <c r="L21" s="14">
        <f t="shared" si="5"/>
        <v>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6"/>
        <v>31900000000</v>
      </c>
      <c r="K22" s="13">
        <v>0</v>
      </c>
      <c r="L22" s="17">
        <f t="shared" si="5"/>
        <v>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7">+D24+D26</f>
        <v>0</v>
      </c>
      <c r="E23" s="12">
        <f t="shared" si="7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6"/>
        <v>441999219</v>
      </c>
      <c r="K23" s="12">
        <f t="shared" si="7"/>
        <v>0</v>
      </c>
      <c r="L23" s="14">
        <f t="shared" si="5"/>
        <v>118000781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38">
        <v>57885531</v>
      </c>
      <c r="H24" s="38">
        <f t="shared" si="4"/>
        <v>57885531</v>
      </c>
      <c r="I24" s="22">
        <v>0</v>
      </c>
      <c r="J24" s="38">
        <f t="shared" si="6"/>
        <v>402114469</v>
      </c>
      <c r="K24" s="39">
        <v>0</v>
      </c>
      <c r="L24" s="40">
        <f t="shared" si="5"/>
        <v>57885531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38">
        <v>0</v>
      </c>
      <c r="H25" s="38">
        <v>0</v>
      </c>
      <c r="I25" s="22">
        <v>0</v>
      </c>
      <c r="J25" s="38">
        <f t="shared" si="6"/>
        <v>0</v>
      </c>
      <c r="K25" s="39">
        <v>0</v>
      </c>
      <c r="L25" s="40">
        <f t="shared" si="5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4">
        <v>60115250</v>
      </c>
      <c r="H26" s="24">
        <f t="shared" si="4"/>
        <v>60115250</v>
      </c>
      <c r="I26" s="22">
        <v>0</v>
      </c>
      <c r="J26" s="24">
        <f t="shared" si="6"/>
        <v>39884750</v>
      </c>
      <c r="K26" s="25">
        <v>0</v>
      </c>
      <c r="L26" s="26">
        <f t="shared" si="5"/>
        <v>60115250</v>
      </c>
    </row>
    <row r="27" spans="1:16" x14ac:dyDescent="0.25">
      <c r="A27" s="118" t="s">
        <v>24</v>
      </c>
      <c r="B27" s="119"/>
      <c r="C27" s="27">
        <f t="shared" ref="C27:G27" si="8">+C8+C9</f>
        <v>150877495000</v>
      </c>
      <c r="D27" s="27">
        <f t="shared" si="8"/>
        <v>0</v>
      </c>
      <c r="E27" s="27">
        <f t="shared" si="8"/>
        <v>0</v>
      </c>
      <c r="F27" s="27">
        <f t="shared" si="8"/>
        <v>150877495000</v>
      </c>
      <c r="G27" s="28">
        <f t="shared" si="8"/>
        <v>222875621</v>
      </c>
      <c r="H27" s="28">
        <f>+H8+H9</f>
        <v>222875621</v>
      </c>
      <c r="I27" s="29">
        <f>+H27/F27</f>
        <v>1.4771959264037358E-3</v>
      </c>
      <c r="J27" s="27">
        <f>+F27-H27</f>
        <v>150654619379</v>
      </c>
      <c r="K27" s="27">
        <f>+K8+K9</f>
        <v>0</v>
      </c>
      <c r="L27" s="27">
        <f>+L8+L9</f>
        <v>222875621</v>
      </c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55" t="s">
        <v>43</v>
      </c>
      <c r="C34" s="54"/>
      <c r="D34" s="123" t="s">
        <v>36</v>
      </c>
      <c r="E34" s="123"/>
      <c r="F34" s="123" t="s">
        <v>39</v>
      </c>
      <c r="G34" s="123"/>
      <c r="H34" s="123"/>
      <c r="I34" s="123" t="s">
        <v>44</v>
      </c>
      <c r="J34" s="123"/>
      <c r="K34" s="123"/>
      <c r="L34" s="123"/>
    </row>
    <row r="35" spans="1:12" x14ac:dyDescent="0.25">
      <c r="B35" s="49" t="s">
        <v>49</v>
      </c>
      <c r="D35" s="124" t="s">
        <v>40</v>
      </c>
      <c r="E35" s="124"/>
      <c r="F35" s="124" t="s">
        <v>48</v>
      </c>
      <c r="G35" s="124"/>
      <c r="H35" s="124"/>
      <c r="I35" s="124" t="s">
        <v>46</v>
      </c>
      <c r="J35" s="124"/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</sheetData>
  <mergeCells count="15">
    <mergeCell ref="I34:L34"/>
    <mergeCell ref="I35:L35"/>
    <mergeCell ref="A27:B27"/>
    <mergeCell ref="D34:E34"/>
    <mergeCell ref="D35:E35"/>
    <mergeCell ref="F34:H34"/>
    <mergeCell ref="F35:H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4960629921259843" right="0.70866141732283472" top="0.74803149606299213" bottom="1.3385826771653544" header="0.31496062992125984" footer="0.31496062992125984"/>
  <pageSetup paperSize="145" scale="68" orientation="landscape" r:id="rId1"/>
  <headerFooter>
    <oddFooter>&amp;LElaboró: 
Dileidy Escorcia.</oddFooter>
  </headerFooter>
  <ignoredErrors>
    <ignoredError sqref="E16 E19:F19 F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A8" sqref="A8:B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3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2">
        <f>+G8+'ejecucion ingresos ENERO 19'!H8</f>
        <v>26821080848</v>
      </c>
      <c r="I8" s="48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3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3">
        <v>0</v>
      </c>
      <c r="L9" s="14">
        <f t="shared" ref="L9:L26" si="4">+H9</f>
        <v>9590307753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3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3">
        <v>0</v>
      </c>
      <c r="L10" s="14">
        <f t="shared" si="4"/>
        <v>304467624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3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4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ENERO 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3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8">+D20</f>
        <v>0</v>
      </c>
      <c r="E19" s="66">
        <f t="shared" si="8"/>
        <v>0</v>
      </c>
      <c r="F19" s="66">
        <f t="shared" si="3"/>
        <v>3077119000</v>
      </c>
      <c r="G19" s="68">
        <v>199592784</v>
      </c>
      <c r="H19" s="87">
        <f>+G19+'ejecucion ingresos ENERO 19'!H19</f>
        <v>212680404</v>
      </c>
      <c r="I19" s="67">
        <f>+H19/F19</f>
        <v>6.9116730292198642E-2</v>
      </c>
      <c r="J19" s="66">
        <f t="shared" si="7"/>
        <v>2864438596</v>
      </c>
      <c r="K19" s="66">
        <f t="shared" si="8"/>
        <v>0</v>
      </c>
      <c r="L19" s="68">
        <f t="shared" si="4"/>
        <v>212680404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5"/>
        <v>4.253205677128509E-3</v>
      </c>
      <c r="J20" s="62">
        <f t="shared" si="7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3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5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3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62274752</v>
      </c>
      <c r="H24" s="84">
        <f>+G24+'ejecucion ingresos ENERO 19'!H24</f>
        <v>120160283</v>
      </c>
      <c r="I24" s="22">
        <f>+H24/F24</f>
        <v>0.26121800652173915</v>
      </c>
      <c r="J24" s="38">
        <f t="shared" si="7"/>
        <v>339839717</v>
      </c>
      <c r="K24" s="39">
        <v>0</v>
      </c>
      <c r="L24" s="40">
        <f t="shared" si="4"/>
        <v>120160283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7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105564596</v>
      </c>
      <c r="H26" s="89">
        <f>+G26+'ejecucion ingresos ENERO 19'!H26</f>
        <v>165679846</v>
      </c>
      <c r="I26" s="22">
        <f>+H26/F26</f>
        <v>1.6567984600000001</v>
      </c>
      <c r="J26" s="24">
        <f t="shared" si="7"/>
        <v>-65679846</v>
      </c>
      <c r="K26" s="25">
        <v>0</v>
      </c>
      <c r="L26" s="26">
        <f t="shared" si="4"/>
        <v>165679846</v>
      </c>
    </row>
    <row r="27" spans="1:16" x14ac:dyDescent="0.25">
      <c r="A27" s="118" t="s">
        <v>24</v>
      </c>
      <c r="B27" s="119"/>
      <c r="C27" s="27">
        <f t="shared" ref="C27:F27" si="10">+C8+C9</f>
        <v>150877495000</v>
      </c>
      <c r="D27" s="27">
        <f t="shared" si="10"/>
        <v>0</v>
      </c>
      <c r="E27" s="27">
        <f t="shared" si="10"/>
        <v>0</v>
      </c>
      <c r="F27" s="27">
        <f t="shared" si="10"/>
        <v>150877495000</v>
      </c>
      <c r="G27" s="28">
        <f>+G8+G9</f>
        <v>36188512980</v>
      </c>
      <c r="H27" s="28">
        <f>+H8+H9</f>
        <v>36411388601</v>
      </c>
      <c r="I27" s="29">
        <f>+H27/F27</f>
        <v>0.24133081345895888</v>
      </c>
      <c r="J27" s="27">
        <f>+F27-H27</f>
        <v>114466106399</v>
      </c>
      <c r="K27" s="27">
        <f>+K8+K9</f>
        <v>0</v>
      </c>
      <c r="L27" s="27">
        <f>+L8+L9</f>
        <v>36411388601</v>
      </c>
    </row>
    <row r="28" spans="1:16" x14ac:dyDescent="0.25">
      <c r="H28" s="30"/>
    </row>
    <row r="29" spans="1:16" x14ac:dyDescent="0.25">
      <c r="G29" s="31"/>
      <c r="H29" s="32">
        <v>397004717.95999998</v>
      </c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72" t="s">
        <v>43</v>
      </c>
      <c r="C34" s="54"/>
      <c r="D34" s="123" t="s">
        <v>36</v>
      </c>
      <c r="E34" s="123"/>
      <c r="F34" s="54"/>
      <c r="G34" s="123" t="s">
        <v>39</v>
      </c>
      <c r="H34" s="123"/>
      <c r="I34" s="123"/>
      <c r="J34" s="125" t="s">
        <v>44</v>
      </c>
      <c r="K34" s="125"/>
      <c r="L34" s="125"/>
    </row>
    <row r="35" spans="1:12" x14ac:dyDescent="0.25">
      <c r="B35" s="73" t="s">
        <v>45</v>
      </c>
      <c r="D35" s="124" t="s">
        <v>40</v>
      </c>
      <c r="E35" s="124"/>
      <c r="G35" s="56" t="s">
        <v>32</v>
      </c>
      <c r="H35" s="56"/>
      <c r="J35" s="124" t="s">
        <v>46</v>
      </c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  <row r="46" spans="1:12" x14ac:dyDescent="0.25">
      <c r="F46" s="35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H10" sqref="H1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3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+G11+G16+G21+G23</f>
        <v>397004718</v>
      </c>
      <c r="H9" s="83">
        <f>+G9+'ejecucion ingresos FEBRER 1 (2'!H9</f>
        <v>9987312471</v>
      </c>
      <c r="I9" s="15">
        <f t="shared" si="0"/>
        <v>8.4471526699673671E-2</v>
      </c>
      <c r="J9" s="16">
        <f t="shared" si="1"/>
        <v>108245574529</v>
      </c>
      <c r="K9" s="43">
        <v>0</v>
      </c>
      <c r="L9" s="14">
        <f t="shared" ref="L9:L26" si="4">+H9</f>
        <v>9987312471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245152944</v>
      </c>
      <c r="H10" s="83">
        <f>+G10+'ejecucion ingresos FEBRER 1 (2'!H10</f>
        <v>549620568</v>
      </c>
      <c r="I10" s="15">
        <f t="shared" si="0"/>
        <v>6.407859024262527E-3</v>
      </c>
      <c r="J10" s="16">
        <f t="shared" si="1"/>
        <v>85223266432</v>
      </c>
      <c r="K10" s="43">
        <v>0</v>
      </c>
      <c r="L10" s="14">
        <f t="shared" si="4"/>
        <v>549620568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30595740</v>
      </c>
      <c r="H11" s="83">
        <f>+G11+'ejecucion ingresos FEBRER 1 (2'!H11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30595740</v>
      </c>
      <c r="H13" s="85">
        <f>+G13+'ejecucion ingresos FEBRER 1 (2'!H13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214557204</v>
      </c>
      <c r="H16" s="83">
        <f>+G16+'ejecucion ingresos FEBRER 1 (2'!H16</f>
        <v>427237608</v>
      </c>
      <c r="I16" s="15">
        <f>+H16/F16</f>
        <v>0.13884338174766722</v>
      </c>
      <c r="J16" s="12">
        <f>+F16-H16</f>
        <v>2649881392</v>
      </c>
      <c r="K16" s="12">
        <f t="shared" si="5"/>
        <v>0</v>
      </c>
      <c r="L16" s="14">
        <f t="shared" si="4"/>
        <v>427237608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214557204</v>
      </c>
      <c r="H19" s="87">
        <f>+G19+'ejecucion ingresos FEBRER 1 (2'!H19</f>
        <v>427237608</v>
      </c>
      <c r="I19" s="67">
        <f>+H19/F19</f>
        <v>0.13884338174766722</v>
      </c>
      <c r="J19" s="66">
        <f t="shared" si="6"/>
        <v>2649881392</v>
      </c>
      <c r="K19" s="66">
        <f t="shared" si="7"/>
        <v>0</v>
      </c>
      <c r="L19" s="68">
        <f t="shared" si="4"/>
        <v>427237608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+G21+'ejecucion ingresos FEBRER 1 (2'!H21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+G22+'ejecucion ingresos FEBRER 1 (2'!H22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151851774</v>
      </c>
      <c r="H23" s="83">
        <f>+G23+'ejecucion ingresos FEBRER 1 (2'!H23</f>
        <v>437691903</v>
      </c>
      <c r="I23" s="15">
        <f>+H23/F23</f>
        <v>0.7815926839285714</v>
      </c>
      <c r="J23" s="12">
        <f t="shared" si="6"/>
        <v>122308097</v>
      </c>
      <c r="K23" s="12">
        <f t="shared" si="8"/>
        <v>0</v>
      </c>
      <c r="L23" s="14">
        <f t="shared" si="4"/>
        <v>437691903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69256126</v>
      </c>
      <c r="H24" s="84">
        <f>+G24+'ejecucion ingresos FEBRER 1 (2'!H24</f>
        <v>189416409</v>
      </c>
      <c r="I24" s="22">
        <f>+H24/F24</f>
        <v>0.41177480217391305</v>
      </c>
      <c r="J24" s="38">
        <f t="shared" si="6"/>
        <v>270583591</v>
      </c>
      <c r="K24" s="39">
        <v>0</v>
      </c>
      <c r="L24" s="40">
        <f t="shared" si="4"/>
        <v>189416409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82595648</v>
      </c>
      <c r="H26" s="89">
        <f>+G26+'ejecucion ingresos FEBRER 1 (2'!H26</f>
        <v>248275494</v>
      </c>
      <c r="I26" s="22">
        <f>+H26/F26</f>
        <v>2.48275494</v>
      </c>
      <c r="J26" s="24">
        <f t="shared" si="6"/>
        <v>-148275494</v>
      </c>
      <c r="K26" s="25">
        <v>0</v>
      </c>
      <c r="L26" s="26">
        <f t="shared" si="4"/>
        <v>248275494</v>
      </c>
      <c r="P26" s="32"/>
    </row>
    <row r="27" spans="1:16" x14ac:dyDescent="0.25">
      <c r="A27" s="118" t="s">
        <v>24</v>
      </c>
      <c r="B27" s="119"/>
      <c r="C27" s="27">
        <f t="shared" ref="C27:G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 t="shared" si="9"/>
        <v>397004718</v>
      </c>
      <c r="H27" s="28">
        <f>+H8+H9</f>
        <v>36808393319</v>
      </c>
      <c r="I27" s="29">
        <f>+H27/F27</f>
        <v>0.24396211853199179</v>
      </c>
      <c r="J27" s="27">
        <f>+F27-H27</f>
        <v>114069101681</v>
      </c>
      <c r="K27" s="27">
        <f>+K8+K9</f>
        <v>0</v>
      </c>
      <c r="L27" s="27">
        <f>+L8+L9</f>
        <v>36808393319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77" t="s">
        <v>43</v>
      </c>
      <c r="C34" s="54"/>
      <c r="D34" s="123" t="s">
        <v>36</v>
      </c>
      <c r="E34" s="123"/>
      <c r="F34" s="54"/>
      <c r="G34" s="123" t="s">
        <v>39</v>
      </c>
      <c r="H34" s="123"/>
      <c r="I34" s="123"/>
      <c r="J34" s="125" t="s">
        <v>44</v>
      </c>
      <c r="K34" s="125"/>
      <c r="L34" s="125"/>
    </row>
    <row r="35" spans="1:12" x14ac:dyDescent="0.25">
      <c r="B35" s="78" t="s">
        <v>45</v>
      </c>
      <c r="D35" s="124" t="s">
        <v>40</v>
      </c>
      <c r="E35" s="124"/>
      <c r="G35" s="126" t="s">
        <v>48</v>
      </c>
      <c r="H35" s="126"/>
      <c r="I35" s="126"/>
      <c r="J35" s="124" t="s">
        <v>46</v>
      </c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J35:L35"/>
    <mergeCell ref="G35:I35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145" scale="65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H29" sqref="H29:H31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3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</f>
        <v>287327306</v>
      </c>
      <c r="H9" s="83">
        <f>+G9+'MARZO 2019'!H9</f>
        <v>10274639777</v>
      </c>
      <c r="I9" s="15">
        <f t="shared" si="0"/>
        <v>8.690170761879476E-2</v>
      </c>
      <c r="J9" s="16">
        <f t="shared" si="1"/>
        <v>107958247223</v>
      </c>
      <c r="K9" s="43">
        <v>0</v>
      </c>
      <c r="L9" s="14">
        <f t="shared" ref="L9:L26" si="4">+H9</f>
        <v>10274639777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220000139</v>
      </c>
      <c r="H10" s="83">
        <f>+G10+'MARZO 2019'!H10</f>
        <v>769620707</v>
      </c>
      <c r="I10" s="15">
        <f t="shared" si="0"/>
        <v>8.9727737274367357E-3</v>
      </c>
      <c r="J10" s="16">
        <f t="shared" si="1"/>
        <v>85003266293</v>
      </c>
      <c r="K10" s="43">
        <v>0</v>
      </c>
      <c r="L10" s="14">
        <f t="shared" si="4"/>
        <v>769620707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83">
        <f>+G11+'MARZO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+G13+'MARZO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220000139</v>
      </c>
      <c r="H16" s="83">
        <f>+G16+'MARZO 2019'!H16</f>
        <v>647237747</v>
      </c>
      <c r="I16" s="15">
        <f>+H16/F16</f>
        <v>0.21033887444716959</v>
      </c>
      <c r="J16" s="12">
        <f>+F16-H16</f>
        <v>2429881253</v>
      </c>
      <c r="K16" s="12">
        <f t="shared" si="5"/>
        <v>0</v>
      </c>
      <c r="L16" s="14">
        <f t="shared" si="4"/>
        <v>647237747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220000139</v>
      </c>
      <c r="H19" s="87">
        <f>+G19+'MARZO 2019'!H19</f>
        <v>647237747</v>
      </c>
      <c r="I19" s="67">
        <f>+H19/F19</f>
        <v>0.21033887444716959</v>
      </c>
      <c r="J19" s="66">
        <f t="shared" si="6"/>
        <v>2429881253</v>
      </c>
      <c r="K19" s="66">
        <f t="shared" si="7"/>
        <v>0</v>
      </c>
      <c r="L19" s="68">
        <f t="shared" si="4"/>
        <v>647237747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+G21+'MARZO 2019'!H21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+G22+'MARZO 2019'!H22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67327167</v>
      </c>
      <c r="H23" s="83">
        <f>+G23+'MARZO 2019'!H23</f>
        <v>505019070</v>
      </c>
      <c r="I23" s="15">
        <f>+H23/F23</f>
        <v>0.90181976785714291</v>
      </c>
      <c r="J23" s="12">
        <f t="shared" si="6"/>
        <v>54980930</v>
      </c>
      <c r="K23" s="12">
        <f t="shared" si="8"/>
        <v>0</v>
      </c>
      <c r="L23" s="14">
        <f t="shared" si="4"/>
        <v>505019070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48983067</v>
      </c>
      <c r="H24" s="84">
        <f>+G24+'MARZO 2019'!H24</f>
        <v>238399476</v>
      </c>
      <c r="I24" s="22">
        <f>+H24/F24</f>
        <v>0.51825973043478257</v>
      </c>
      <c r="J24" s="38">
        <f t="shared" si="6"/>
        <v>221600524</v>
      </c>
      <c r="K24" s="39">
        <v>0</v>
      </c>
      <c r="L24" s="40">
        <f t="shared" si="4"/>
        <v>238399476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18344100</v>
      </c>
      <c r="H26" s="89">
        <f>+G26+'MARZO 2019'!H26</f>
        <v>266619594</v>
      </c>
      <c r="I26" s="22">
        <f>+H26/F26</f>
        <v>2.6661959400000002</v>
      </c>
      <c r="J26" s="24">
        <f t="shared" si="6"/>
        <v>-166619594</v>
      </c>
      <c r="K26" s="25">
        <v>0</v>
      </c>
      <c r="L26" s="26">
        <f t="shared" si="4"/>
        <v>266619594</v>
      </c>
      <c r="P26" s="32"/>
    </row>
    <row r="27" spans="1:16" x14ac:dyDescent="0.25">
      <c r="A27" s="118" t="s">
        <v>24</v>
      </c>
      <c r="B27" s="119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287327306</v>
      </c>
      <c r="H27" s="28">
        <f>+H8+H9</f>
        <v>37095720625</v>
      </c>
      <c r="I27" s="29">
        <f>+H27/F27</f>
        <v>0.24586649337596703</v>
      </c>
      <c r="J27" s="27">
        <f>+F27-H27</f>
        <v>113781774375</v>
      </c>
      <c r="K27" s="27">
        <f>+K8+K9</f>
        <v>0</v>
      </c>
      <c r="L27" s="27">
        <f>+L8+L9</f>
        <v>37095720625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1"/>
      <c r="J30" s="31"/>
    </row>
    <row r="31" spans="1:16" x14ac:dyDescent="0.25">
      <c r="D31" s="31"/>
      <c r="E31" s="31"/>
      <c r="F31" s="31"/>
      <c r="G31" s="31"/>
      <c r="H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1" t="s">
        <v>43</v>
      </c>
      <c r="C34" s="54"/>
      <c r="D34" s="123" t="s">
        <v>36</v>
      </c>
      <c r="E34" s="123"/>
      <c r="F34" s="54"/>
      <c r="G34" s="123" t="s">
        <v>39</v>
      </c>
      <c r="H34" s="123"/>
      <c r="I34" s="123"/>
      <c r="J34" s="125" t="s">
        <v>44</v>
      </c>
      <c r="K34" s="125"/>
      <c r="L34" s="125"/>
    </row>
    <row r="35" spans="1:12" x14ac:dyDescent="0.25">
      <c r="B35" s="92" t="s">
        <v>45</v>
      </c>
      <c r="D35" s="124" t="s">
        <v>40</v>
      </c>
      <c r="E35" s="124"/>
      <c r="G35" s="126" t="s">
        <v>48</v>
      </c>
      <c r="H35" s="126"/>
      <c r="I35" s="126"/>
      <c r="J35" s="124" t="s">
        <v>46</v>
      </c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>
      <selection activeCell="F34" sqref="F34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3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9">
        <f>G8+'ABRIL 2019'!H8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+G10+G23+G21</f>
        <v>12538081589</v>
      </c>
      <c r="H9" s="14">
        <f>+G9+'ABRIL 2019'!H9</f>
        <v>22812721366</v>
      </c>
      <c r="I9" s="15">
        <f t="shared" si="0"/>
        <v>0.19294734269662214</v>
      </c>
      <c r="J9" s="16">
        <f t="shared" si="1"/>
        <v>95420165634</v>
      </c>
      <c r="K9" s="43">
        <v>0</v>
      </c>
      <c r="L9" s="14">
        <f t="shared" ref="L9:L26" si="4">+H9</f>
        <v>22812721366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483459024</v>
      </c>
      <c r="H10" s="14">
        <f>+G10+'ABRIL 2019'!H10</f>
        <v>1253079731</v>
      </c>
      <c r="I10" s="15">
        <f t="shared" si="0"/>
        <v>1.4609275434555443E-2</v>
      </c>
      <c r="J10" s="16">
        <f t="shared" si="1"/>
        <v>84519807269</v>
      </c>
      <c r="K10" s="43">
        <v>0</v>
      </c>
      <c r="L10" s="14">
        <f t="shared" si="4"/>
        <v>1253079731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14">
        <f>+G11+'ABRIL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40">
        <f>+G12+'ABRIL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40">
        <f>+G13+'ABRIL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13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13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483459024</v>
      </c>
      <c r="H16" s="14">
        <f>+G16+'ABRIL 2019'!H16</f>
        <v>1130696771</v>
      </c>
      <c r="I16" s="15">
        <f>+H16/F16</f>
        <v>0.36745305300185011</v>
      </c>
      <c r="J16" s="12">
        <f>+F16-H16</f>
        <v>1946422229</v>
      </c>
      <c r="K16" s="12">
        <f t="shared" si="5"/>
        <v>0</v>
      </c>
      <c r="L16" s="14">
        <f t="shared" si="4"/>
        <v>1130696771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14">
        <f>+G17+'ABRIL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14">
        <f>+G18+'ABRIL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483459024</v>
      </c>
      <c r="H19" s="40">
        <f>+G19+'ABRIL 2019'!H19</f>
        <v>1130696771</v>
      </c>
      <c r="I19" s="67">
        <f>+H19/F19</f>
        <v>0.36745305300185011</v>
      </c>
      <c r="J19" s="66">
        <f t="shared" si="6"/>
        <v>1946422229</v>
      </c>
      <c r="K19" s="66">
        <f t="shared" si="7"/>
        <v>0</v>
      </c>
      <c r="L19" s="68">
        <f t="shared" si="4"/>
        <v>1130696771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40">
        <f>+G20+'ABRIL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12000000000</v>
      </c>
      <c r="H21" s="14">
        <f>+G21+'ABRIL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4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12000000000</v>
      </c>
      <c r="H22" s="40">
        <f>+G22+'ABRIL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4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54622565</v>
      </c>
      <c r="H23" s="14">
        <f>+G23+'ABRIL 2019'!H23</f>
        <v>559641635</v>
      </c>
      <c r="I23" s="15">
        <f>+H23/F23</f>
        <v>0.99936006249999998</v>
      </c>
      <c r="J23" s="12">
        <f t="shared" si="6"/>
        <v>358365</v>
      </c>
      <c r="K23" s="12">
        <f t="shared" si="8"/>
        <v>0</v>
      </c>
      <c r="L23" s="14">
        <f t="shared" si="4"/>
        <v>559641635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68">
        <v>50026268</v>
      </c>
      <c r="H24" s="40">
        <f>+G24+'ABRIL 2019'!H24</f>
        <v>288425744</v>
      </c>
      <c r="I24" s="22">
        <f>+H24/F24</f>
        <v>0.62701248695652179</v>
      </c>
      <c r="J24" s="38">
        <f t="shared" si="6"/>
        <v>171574256</v>
      </c>
      <c r="K24" s="39">
        <v>0</v>
      </c>
      <c r="L24" s="40">
        <f t="shared" si="4"/>
        <v>288425744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40">
        <f>+G25+'ABRIL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4596297</v>
      </c>
      <c r="H26" s="101">
        <f>+G26+'ABRIL 2019'!H26</f>
        <v>271215891</v>
      </c>
      <c r="I26" s="22">
        <f>+H26/F26</f>
        <v>2.7121589099999999</v>
      </c>
      <c r="J26" s="24">
        <f t="shared" si="6"/>
        <v>-171215891</v>
      </c>
      <c r="K26" s="25">
        <v>0</v>
      </c>
      <c r="L26" s="26">
        <f t="shared" si="4"/>
        <v>271215891</v>
      </c>
      <c r="P26" s="32"/>
    </row>
    <row r="27" spans="1:16" x14ac:dyDescent="0.25">
      <c r="A27" s="118" t="s">
        <v>24</v>
      </c>
      <c r="B27" s="119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12538081589</v>
      </c>
      <c r="H27" s="28">
        <f>+H8+H9</f>
        <v>49633802214</v>
      </c>
      <c r="I27" s="29">
        <f>+H27/F27</f>
        <v>0.32896756546760003</v>
      </c>
      <c r="J27" s="27">
        <f>+F27-H27</f>
        <v>101243692786</v>
      </c>
      <c r="K27" s="27">
        <f>+K8+K9</f>
        <v>0</v>
      </c>
      <c r="L27" s="27">
        <f>+L8+L9</f>
        <v>49633802214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9" t="s">
        <v>43</v>
      </c>
      <c r="C34" s="54"/>
      <c r="D34" s="123" t="s">
        <v>36</v>
      </c>
      <c r="E34" s="123"/>
      <c r="F34" s="54"/>
      <c r="G34" s="123" t="s">
        <v>39</v>
      </c>
      <c r="H34" s="123"/>
      <c r="I34" s="123"/>
      <c r="J34" s="125" t="s">
        <v>44</v>
      </c>
      <c r="K34" s="125"/>
      <c r="L34" s="125"/>
    </row>
    <row r="35" spans="1:12" x14ac:dyDescent="0.25">
      <c r="B35" s="100" t="s">
        <v>45</v>
      </c>
      <c r="D35" s="124" t="s">
        <v>40</v>
      </c>
      <c r="E35" s="124"/>
      <c r="G35" s="126" t="s">
        <v>48</v>
      </c>
      <c r="H35" s="126"/>
      <c r="I35" s="126"/>
      <c r="J35" s="124" t="s">
        <v>46</v>
      </c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1023622047244095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BreakPreview" zoomScaleNormal="100" zoomScaleSheetLayoutView="100" workbookViewId="0">
      <selection activeCell="D30" sqref="D3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5.75" x14ac:dyDescent="0.25">
      <c r="A2" s="111" t="s">
        <v>52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15.75" x14ac:dyDescent="0.2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4" t="s">
        <v>0</v>
      </c>
      <c r="B6" s="115"/>
      <c r="C6" s="116" t="s">
        <v>1</v>
      </c>
      <c r="D6" s="118" t="s">
        <v>2</v>
      </c>
      <c r="E6" s="119"/>
      <c r="F6" s="116" t="s">
        <v>3</v>
      </c>
      <c r="G6" s="118" t="s">
        <v>4</v>
      </c>
      <c r="H6" s="119"/>
      <c r="I6" s="120"/>
      <c r="J6" s="121"/>
      <c r="K6" s="121"/>
      <c r="L6" s="122"/>
    </row>
    <row r="7" spans="1:12" ht="30" x14ac:dyDescent="0.25">
      <c r="A7" s="4" t="s">
        <v>5</v>
      </c>
      <c r="B7" s="4" t="s">
        <v>6</v>
      </c>
      <c r="C7" s="117"/>
      <c r="D7" s="4" t="s">
        <v>7</v>
      </c>
      <c r="E7" s="4" t="s">
        <v>8</v>
      </c>
      <c r="F7" s="117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-5823527152</v>
      </c>
      <c r="E8" s="9">
        <f>+D8</f>
        <v>-5823527152</v>
      </c>
      <c r="F8" s="82">
        <f>+C8+E8</f>
        <v>26821080848</v>
      </c>
      <c r="G8" s="9"/>
      <c r="H8" s="9">
        <f>G8+'ABRIL 2019'!H8</f>
        <v>26821080848</v>
      </c>
      <c r="I8" s="4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542675425</v>
      </c>
      <c r="E9" s="14">
        <f>+E10+E23+E21</f>
        <v>542675425</v>
      </c>
      <c r="F9" s="83">
        <f>+C9+E9</f>
        <v>118775562425</v>
      </c>
      <c r="G9" s="14">
        <f>+G10+G23+G21</f>
        <v>279487685</v>
      </c>
      <c r="H9" s="14">
        <f>+G9+'MAYO 2019'!H9</f>
        <v>23092209051</v>
      </c>
      <c r="I9" s="15">
        <f t="shared" si="0"/>
        <v>0.19441885670363729</v>
      </c>
      <c r="J9" s="16">
        <f t="shared" ref="J9:J15" si="1">+F9-H9</f>
        <v>95683353374</v>
      </c>
      <c r="K9" s="43">
        <v>0</v>
      </c>
      <c r="L9" s="14">
        <f t="shared" ref="L9:L26" si="2">+H9</f>
        <v>23092209051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542675425</v>
      </c>
      <c r="E10" s="14">
        <f>+E11+E16</f>
        <v>542675425</v>
      </c>
      <c r="F10" s="83">
        <f>+C10+E10</f>
        <v>86315562425</v>
      </c>
      <c r="G10" s="14">
        <f>+G11+G16</f>
        <v>206405440</v>
      </c>
      <c r="H10" s="14">
        <f>+G10+'MAYO 2019'!H10</f>
        <v>1459485171</v>
      </c>
      <c r="I10" s="15">
        <f t="shared" si="0"/>
        <v>1.690871414141747E-2</v>
      </c>
      <c r="J10" s="16">
        <f t="shared" si="1"/>
        <v>84856077254</v>
      </c>
      <c r="K10" s="43">
        <v>0</v>
      </c>
      <c r="L10" s="14">
        <f t="shared" si="2"/>
        <v>1459485171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4">
        <f>+G12+G13</f>
        <v>0</v>
      </c>
      <c r="H11" s="14">
        <f>+G11+'MAYO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2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40">
        <v>0</v>
      </c>
      <c r="H12" s="40">
        <f>+G12+'MAYO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2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7">
        <v>0</v>
      </c>
      <c r="H13" s="40">
        <f>+G13+'MAYO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2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13">
        <v>0</v>
      </c>
      <c r="H14" s="14">
        <f>+G14+'MAYO 2019'!H14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13">
        <v>0</v>
      </c>
      <c r="H15" s="14">
        <f>+G15+'MAYO 2019'!H15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542675425</v>
      </c>
      <c r="E16" s="14">
        <f t="shared" si="5"/>
        <v>542675425</v>
      </c>
      <c r="F16" s="83">
        <f>+C16+E16</f>
        <v>3619794425</v>
      </c>
      <c r="G16" s="14">
        <f>+G19</f>
        <v>206405440</v>
      </c>
      <c r="H16" s="14">
        <f>+G16+'MAYO 2019'!H16</f>
        <v>1337102211</v>
      </c>
      <c r="I16" s="15">
        <f>+H16/F16</f>
        <v>0.36938622861158754</v>
      </c>
      <c r="J16" s="12">
        <f>+F16-H16</f>
        <v>2282692214</v>
      </c>
      <c r="K16" s="12">
        <f t="shared" si="5"/>
        <v>0</v>
      </c>
      <c r="L16" s="14">
        <f t="shared" si="2"/>
        <v>1337102211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7">
        <v>0</v>
      </c>
      <c r="H17" s="14">
        <f>+G17+'MAYO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7">
        <v>0</v>
      </c>
      <c r="H18" s="14">
        <f>+G18+'MAYO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542675425</v>
      </c>
      <c r="E19" s="40">
        <f>+D19</f>
        <v>542675425</v>
      </c>
      <c r="F19" s="87">
        <f>+C19+E19</f>
        <v>3619794425</v>
      </c>
      <c r="G19" s="107">
        <v>206405440</v>
      </c>
      <c r="H19" s="40">
        <f>+G19+'MAYO 2019'!H19</f>
        <v>1337102211</v>
      </c>
      <c r="I19" s="67">
        <f>+H19/F19</f>
        <v>0.36938622861158754</v>
      </c>
      <c r="J19" s="66">
        <f t="shared" si="6"/>
        <v>2282692214</v>
      </c>
      <c r="K19" s="66">
        <f t="shared" ref="K19" si="7">+K20</f>
        <v>0</v>
      </c>
      <c r="L19" s="68">
        <f t="shared" si="2"/>
        <v>1337102211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5">
        <v>0</v>
      </c>
      <c r="H20" s="14">
        <f>+G20+'MAYO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4">
        <f>+G22</f>
        <v>0</v>
      </c>
      <c r="H21" s="14">
        <f>+G21+'MAYO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2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7">
        <v>0</v>
      </c>
      <c r="H22" s="40">
        <f>+G22+'MAYO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2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4">
        <f>+G24+G26</f>
        <v>73082245</v>
      </c>
      <c r="H23" s="14">
        <f>+G23+'MAYO 2019'!H23</f>
        <v>632723880</v>
      </c>
      <c r="I23" s="15">
        <f>+H23/F23</f>
        <v>1.1298640714285715</v>
      </c>
      <c r="J23" s="12">
        <f t="shared" si="6"/>
        <v>-72723880</v>
      </c>
      <c r="K23" s="12">
        <f t="shared" si="8"/>
        <v>0</v>
      </c>
      <c r="L23" s="14">
        <f t="shared" si="2"/>
        <v>632723880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07">
        <v>71545269</v>
      </c>
      <c r="H24" s="40">
        <f>+G24+'MAYO 2019'!H24</f>
        <v>359971013</v>
      </c>
      <c r="I24" s="22">
        <f>+H24/F24</f>
        <v>0.78254568043478256</v>
      </c>
      <c r="J24" s="38">
        <f t="shared" si="6"/>
        <v>100028987</v>
      </c>
      <c r="K24" s="39">
        <v>0</v>
      </c>
      <c r="L24" s="40">
        <f t="shared" si="2"/>
        <v>359971013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40">
        <v>0</v>
      </c>
      <c r="H25" s="40">
        <f>+G25+'MAYO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6">
        <v>1536976</v>
      </c>
      <c r="H26" s="40">
        <f>+G26+'MAYO 2019'!H26</f>
        <v>272752867</v>
      </c>
      <c r="I26" s="22">
        <f>+H26/F26</f>
        <v>2.7275286699999999</v>
      </c>
      <c r="J26" s="24">
        <f t="shared" si="6"/>
        <v>-172752867</v>
      </c>
      <c r="K26" s="25">
        <v>0</v>
      </c>
      <c r="L26" s="26">
        <f t="shared" si="2"/>
        <v>272752867</v>
      </c>
      <c r="P26" s="32"/>
    </row>
    <row r="27" spans="1:16" x14ac:dyDescent="0.25">
      <c r="A27" s="118" t="s">
        <v>24</v>
      </c>
      <c r="B27" s="119"/>
      <c r="C27" s="27">
        <f t="shared" ref="C27" si="9">+C8+C9</f>
        <v>150877495000</v>
      </c>
      <c r="D27" s="27">
        <f>+D8+D16</f>
        <v>-5280851727</v>
      </c>
      <c r="E27" s="27">
        <f>+E8+E16</f>
        <v>-5280851727</v>
      </c>
      <c r="F27" s="27">
        <f>+F8+F9</f>
        <v>145596643273</v>
      </c>
      <c r="G27" s="28">
        <f>+G8+G9</f>
        <v>279487685</v>
      </c>
      <c r="H27" s="27">
        <f>+H8+H9</f>
        <v>49913289899</v>
      </c>
      <c r="I27" s="29">
        <f>+H27/F27</f>
        <v>0.34281896049904409</v>
      </c>
      <c r="J27" s="27">
        <f>+F27-H27</f>
        <v>95683353374</v>
      </c>
      <c r="K27" s="27">
        <f>+K8+K9</f>
        <v>0</v>
      </c>
      <c r="L27" s="27">
        <f>+L8+L9</f>
        <v>49913289899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02" t="s">
        <v>43</v>
      </c>
      <c r="C34" s="54"/>
      <c r="D34" s="123" t="s">
        <v>36</v>
      </c>
      <c r="E34" s="123"/>
      <c r="F34" s="54"/>
      <c r="G34" s="123" t="s">
        <v>39</v>
      </c>
      <c r="H34" s="123"/>
      <c r="I34" s="123"/>
      <c r="J34" s="125" t="s">
        <v>44</v>
      </c>
      <c r="K34" s="125"/>
      <c r="L34" s="125"/>
    </row>
    <row r="35" spans="1:12" x14ac:dyDescent="0.25">
      <c r="B35" s="103" t="s">
        <v>45</v>
      </c>
      <c r="D35" s="124" t="s">
        <v>40</v>
      </c>
      <c r="E35" s="124"/>
      <c r="G35" s="126" t="s">
        <v>48</v>
      </c>
      <c r="H35" s="126"/>
      <c r="I35" s="126"/>
      <c r="J35" s="124" t="s">
        <v>46</v>
      </c>
      <c r="K35" s="124"/>
      <c r="L35" s="124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G35:I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ageMargins left="1.1023622047244095" right="0.70866141732283472" top="0.74803149606299213" bottom="0.74803149606299213" header="0.31496062992125984" footer="0.31496062992125984"/>
  <pageSetup paperSize="12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ejecucion ingresos ENERO 19</vt:lpstr>
      <vt:lpstr>ejecucion ingresos FEBRER 1 (2</vt:lpstr>
      <vt:lpstr>MARZO 2019</vt:lpstr>
      <vt:lpstr>ABRIL 2019</vt:lpstr>
      <vt:lpstr>MAYO 2019</vt:lpstr>
      <vt:lpstr>JUNIO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2019-07-09T17:09:09Z</cp:lastPrinted>
  <dcterms:created xsi:type="dcterms:W3CDTF">2016-11-16T13:24:50Z</dcterms:created>
  <dcterms:modified xsi:type="dcterms:W3CDTF">2019-07-09T17:23:08Z</dcterms:modified>
</cp:coreProperties>
</file>