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suarezp\Desktop\EJECUCIONES PARA PUBLICAR\2018\"/>
    </mc:Choice>
  </mc:AlternateContent>
  <bookViews>
    <workbookView xWindow="0" yWindow="0" windowWidth="20490" windowHeight="7755" activeTab="2"/>
  </bookViews>
  <sheets>
    <sheet name="Hoja1 (2)" sheetId="14" r:id="rId1"/>
    <sheet name="ejecucion ingresos ENERO 17 (5)" sheetId="5" r:id="rId2"/>
    <sheet name="ejecucion ingresos FEB 18" sheetId="20" r:id="rId3"/>
    <sheet name="Hoja2" sheetId="19" r:id="rId4"/>
    <sheet name="Hoja1" sheetId="12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7" i="5" l="1"/>
  <c r="F25" i="5"/>
  <c r="J25" i="5" s="1"/>
  <c r="L25" i="5"/>
  <c r="C23" i="5" l="1"/>
  <c r="H18" i="5" l="1"/>
  <c r="H12" i="5" l="1"/>
  <c r="H13" i="5"/>
  <c r="H14" i="5"/>
  <c r="H15" i="5"/>
  <c r="H17" i="5"/>
  <c r="H22" i="5"/>
  <c r="H24" i="5"/>
  <c r="H8" i="5"/>
  <c r="H26" i="5"/>
  <c r="H20" i="5"/>
  <c r="F24" i="5" l="1"/>
  <c r="K27" i="5" l="1"/>
  <c r="D27" i="5"/>
  <c r="E26" i="5"/>
  <c r="F26" i="5" s="1"/>
  <c r="K23" i="5"/>
  <c r="D23" i="5"/>
  <c r="E22" i="5"/>
  <c r="F22" i="5" s="1"/>
  <c r="I22" i="5" s="1"/>
  <c r="G21" i="5"/>
  <c r="H21" i="5" s="1"/>
  <c r="E21" i="5"/>
  <c r="C21" i="5"/>
  <c r="F21" i="5" s="1"/>
  <c r="E20" i="5"/>
  <c r="F20" i="5" s="1"/>
  <c r="I20" i="5" s="1"/>
  <c r="K19" i="5"/>
  <c r="K16" i="5" s="1"/>
  <c r="G19" i="5"/>
  <c r="D19" i="5"/>
  <c r="C19" i="5"/>
  <c r="E18" i="5"/>
  <c r="F18" i="5" s="1"/>
  <c r="E17" i="5"/>
  <c r="F17" i="5" s="1"/>
  <c r="I17" i="5" s="1"/>
  <c r="D16" i="5"/>
  <c r="E15" i="5"/>
  <c r="F15" i="5" s="1"/>
  <c r="I15" i="5" s="1"/>
  <c r="E14" i="5"/>
  <c r="F14" i="5" s="1"/>
  <c r="I14" i="5" s="1"/>
  <c r="E13" i="5"/>
  <c r="F13" i="5" s="1"/>
  <c r="I13" i="5" s="1"/>
  <c r="E12" i="5"/>
  <c r="F12" i="5" s="1"/>
  <c r="I12" i="5" s="1"/>
  <c r="G11" i="5"/>
  <c r="H11" i="5" s="1"/>
  <c r="E11" i="5"/>
  <c r="C11" i="5"/>
  <c r="F11" i="5" s="1"/>
  <c r="E10" i="5"/>
  <c r="E9" i="5"/>
  <c r="E8" i="5"/>
  <c r="C16" i="5" l="1"/>
  <c r="C10" i="5" s="1"/>
  <c r="F10" i="5" s="1"/>
  <c r="I21" i="5"/>
  <c r="E19" i="5"/>
  <c r="F19" i="5" s="1"/>
  <c r="E27" i="5"/>
  <c r="F8" i="5"/>
  <c r="E23" i="5"/>
  <c r="F23" i="5" s="1"/>
  <c r="H19" i="5"/>
  <c r="G16" i="5"/>
  <c r="H16" i="5" s="1"/>
  <c r="E16" i="5"/>
  <c r="G23" i="5"/>
  <c r="H23" i="5" s="1"/>
  <c r="I19" i="5" l="1"/>
  <c r="C9" i="5"/>
  <c r="F9" i="5" s="1"/>
  <c r="F16" i="5"/>
  <c r="I16" i="5" s="1"/>
  <c r="L26" i="5"/>
  <c r="J26" i="5"/>
  <c r="G10" i="5"/>
  <c r="H10" i="5" s="1"/>
  <c r="C27" i="5" l="1"/>
  <c r="J24" i="5"/>
  <c r="L24" i="5"/>
  <c r="G9" i="5"/>
  <c r="H9" i="5" s="1"/>
  <c r="G27" i="5" l="1"/>
  <c r="L22" i="5" l="1"/>
  <c r="J22" i="5"/>
  <c r="L8" i="5"/>
  <c r="J8" i="5"/>
  <c r="I8" i="5"/>
  <c r="L11" i="5"/>
  <c r="J11" i="5"/>
  <c r="I11" i="5"/>
  <c r="J23" i="5"/>
  <c r="L23" i="5"/>
  <c r="L12" i="5"/>
  <c r="J12" i="5"/>
  <c r="L15" i="5"/>
  <c r="J15" i="5"/>
  <c r="L17" i="5"/>
  <c r="J17" i="5"/>
  <c r="J20" i="5"/>
  <c r="L20" i="5"/>
  <c r="L18" i="5"/>
  <c r="J18" i="5"/>
  <c r="L13" i="5" l="1"/>
  <c r="J13" i="5"/>
  <c r="J14" i="5"/>
  <c r="L14" i="5"/>
  <c r="L21" i="5"/>
  <c r="J21" i="5"/>
  <c r="L19" i="5"/>
  <c r="J19" i="5"/>
  <c r="J16" i="5" l="1"/>
  <c r="L16" i="5"/>
  <c r="L10" i="5" l="1"/>
  <c r="J10" i="5"/>
  <c r="I10" i="5"/>
  <c r="L9" i="5"/>
  <c r="L27" i="5" s="1"/>
  <c r="I9" i="5"/>
  <c r="H27" i="5"/>
  <c r="J9" i="5"/>
  <c r="I27" i="5" l="1"/>
  <c r="J27" i="5"/>
</calcChain>
</file>

<file path=xl/sharedStrings.xml><?xml version="1.0" encoding="utf-8"?>
<sst xmlns="http://schemas.openxmlformats.org/spreadsheetml/2006/main" count="100" uniqueCount="51">
  <si>
    <t>Rubro Presupuestal</t>
  </si>
  <si>
    <t>Ppto. Inicial</t>
  </si>
  <si>
    <t>Modificaciones</t>
  </si>
  <si>
    <t>Ppto. Definitivo</t>
  </si>
  <si>
    <t>Total Recaudos</t>
  </si>
  <si>
    <t>Rubro</t>
  </si>
  <si>
    <t>Nombre</t>
  </si>
  <si>
    <t>Mes</t>
  </si>
  <si>
    <t>Acumuladas</t>
  </si>
  <si>
    <t>Pct. Eje.</t>
  </si>
  <si>
    <t>Saldo por Recaudar</t>
  </si>
  <si>
    <t>Reconoc. Ingresos</t>
  </si>
  <si>
    <t>Reconoc. Acumulados</t>
  </si>
  <si>
    <t>DISPONIBILIDAD INICIAL</t>
  </si>
  <si>
    <t>INGRESOS</t>
  </si>
  <si>
    <t>INGRESOS CORRIENTES</t>
  </si>
  <si>
    <t>INGRESOS POR EXPLOTACIÓN</t>
  </si>
  <si>
    <t>VENTA DE BIENES</t>
  </si>
  <si>
    <t>212 </t>
  </si>
  <si>
    <t>OTROS INGRESOS CORRIENTES</t>
  </si>
  <si>
    <t>INGRESOS DECRETO 327 DE 2004</t>
  </si>
  <si>
    <t>TRANSFERENCIAS</t>
  </si>
  <si>
    <t>Administracion Central</t>
  </si>
  <si>
    <t>RECURSOS DE CAPITAL</t>
  </si>
  <si>
    <t>RENDIMIENTOS POR OPERACIONES FINANCIERAS</t>
  </si>
  <si>
    <t>Total Ingresos</t>
  </si>
  <si>
    <t>VENTA DE SERVICIOS</t>
  </si>
  <si>
    <t>COMERCIALIZACION DE MERCACIAS</t>
  </si>
  <si>
    <t>OTROS INGRESOS DE EXPLOTACION</t>
  </si>
  <si>
    <t xml:space="preserve">  21201</t>
  </si>
  <si>
    <t xml:space="preserve">  21203</t>
  </si>
  <si>
    <t xml:space="preserve">  21204</t>
  </si>
  <si>
    <t>RENTAS CONTRACTUALES</t>
  </si>
  <si>
    <t xml:space="preserve">  2120499</t>
  </si>
  <si>
    <t xml:space="preserve">              SUBGERENTE DE GESTIÓN CORPORATIVA</t>
  </si>
  <si>
    <t xml:space="preserve">                                      GERENTE GENERAL</t>
  </si>
  <si>
    <t>OTROS RECURSOS DE CAPITAL</t>
  </si>
  <si>
    <t>OTRAS RENTAS CONTRACTUALES</t>
  </si>
  <si>
    <t>EMPRESA DE RENOVACIÓN Y DESARROLLO URBANO DE BOGOTÁ D.C.</t>
  </si>
  <si>
    <t>IRENE DUARTE MÉNDEZ</t>
  </si>
  <si>
    <t>OTROS INGRESOS CONVENIO SDHT - ERU</t>
  </si>
  <si>
    <t>APORTES DE CAPITAL</t>
  </si>
  <si>
    <t>INFORME DE EJECUCIÓN DEL PRESUPUESTO DE INGRESOS PERIODO 201801</t>
  </si>
  <si>
    <t>CARLOS ARTURO PÉREZ DÍAZ</t>
  </si>
  <si>
    <t>GESTOR SENIOR 3 - PRESUPUESTO (E.)</t>
  </si>
  <si>
    <t>LINA MARGARITA AMADOR VILLANEDA</t>
  </si>
  <si>
    <t>GEMMA EDITH LOZANO RAMÍREZ</t>
  </si>
  <si>
    <t>TESORERA GENERAL</t>
  </si>
  <si>
    <t>INFORME DE EJECUCIÓN DEL PRESUPUESTO DE INGRESOS PERIODO 201802</t>
  </si>
  <si>
    <t>HECTOR JAVIER SUAREZ PEDRAZA</t>
  </si>
  <si>
    <t xml:space="preserve">GESTOR SENIOR 3 - PRESUPUESTO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</si>
</sst>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-* #,##0.00\ _€_-;\-* #,##0.00\ _€_-;_-* &quot;-&quot;??\ _€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1">
    <xf numFmtId="0" fontId="0" fillId="0" borderId="0" xfId="0"/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2" fillId="0" borderId="1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/>
    <xf numFmtId="4" fontId="2" fillId="0" borderId="1" xfId="0" applyNumberFormat="1" applyFont="1" applyBorder="1"/>
    <xf numFmtId="2" fontId="0" fillId="0" borderId="11" xfId="0" applyNumberFormat="1" applyBorder="1"/>
    <xf numFmtId="4" fontId="2" fillId="0" borderId="11" xfId="0" applyNumberFormat="1" applyFont="1" applyBorder="1"/>
    <xf numFmtId="4" fontId="2" fillId="0" borderId="3" xfId="0" applyNumberFormat="1" applyFont="1" applyBorder="1"/>
    <xf numFmtId="0" fontId="2" fillId="0" borderId="15" xfId="0" applyFont="1" applyBorder="1"/>
    <xf numFmtId="4" fontId="2" fillId="0" borderId="4" xfId="0" applyNumberFormat="1" applyFont="1" applyBorder="1"/>
    <xf numFmtId="2" fontId="0" fillId="0" borderId="15" xfId="0" applyNumberFormat="1" applyBorder="1"/>
    <xf numFmtId="4" fontId="2" fillId="0" borderId="15" xfId="0" applyNumberFormat="1" applyFont="1" applyBorder="1"/>
    <xf numFmtId="10" fontId="2" fillId="0" borderId="15" xfId="0" applyNumberFormat="1" applyFont="1" applyBorder="1"/>
    <xf numFmtId="4" fontId="2" fillId="0" borderId="5" xfId="0" applyNumberFormat="1" applyFont="1" applyBorder="1"/>
    <xf numFmtId="4" fontId="0" fillId="0" borderId="15" xfId="0" applyNumberFormat="1" applyBorder="1"/>
    <xf numFmtId="0" fontId="0" fillId="0" borderId="15" xfId="0" applyBorder="1"/>
    <xf numFmtId="4" fontId="0" fillId="0" borderId="4" xfId="0" applyNumberFormat="1" applyBorder="1"/>
    <xf numFmtId="2" fontId="0" fillId="0" borderId="4" xfId="0" applyNumberFormat="1" applyBorder="1"/>
    <xf numFmtId="4" fontId="0" fillId="0" borderId="5" xfId="0" applyNumberFormat="1" applyBorder="1"/>
    <xf numFmtId="10" fontId="0" fillId="0" borderId="15" xfId="0" applyNumberFormat="1" applyFont="1" applyBorder="1"/>
    <xf numFmtId="0" fontId="0" fillId="0" borderId="14" xfId="0" applyBorder="1" applyAlignment="1">
      <alignment horizontal="right"/>
    </xf>
    <xf numFmtId="0" fontId="0" fillId="0" borderId="14" xfId="0" applyBorder="1"/>
    <xf numFmtId="4" fontId="0" fillId="0" borderId="6" xfId="0" applyNumberFormat="1" applyBorder="1"/>
    <xf numFmtId="2" fontId="0" fillId="0" borderId="14" xfId="0" applyNumberFormat="1" applyBorder="1"/>
    <xf numFmtId="4" fontId="0" fillId="0" borderId="14" xfId="0" applyNumberFormat="1" applyBorder="1"/>
    <xf numFmtId="4" fontId="2" fillId="0" borderId="13" xfId="0" applyNumberFormat="1" applyFont="1" applyBorder="1"/>
    <xf numFmtId="4" fontId="2" fillId="0" borderId="14" xfId="0" applyNumberFormat="1" applyFont="1" applyBorder="1"/>
    <xf numFmtId="10" fontId="2" fillId="0" borderId="13" xfId="2" applyNumberFormat="1" applyFont="1" applyBorder="1" applyAlignment="1">
      <alignment horizontal="right"/>
    </xf>
    <xf numFmtId="10" fontId="0" fillId="0" borderId="0" xfId="2" applyNumberFormat="1" applyFont="1"/>
    <xf numFmtId="4" fontId="0" fillId="0" borderId="0" xfId="0" applyNumberFormat="1"/>
    <xf numFmtId="164" fontId="0" fillId="0" borderId="0" xfId="1" applyFont="1"/>
    <xf numFmtId="164" fontId="1" fillId="0" borderId="0" xfId="1" applyFont="1"/>
    <xf numFmtId="164" fontId="0" fillId="0" borderId="0" xfId="0" applyNumberFormat="1"/>
    <xf numFmtId="165" fontId="0" fillId="0" borderId="0" xfId="0" applyNumberFormat="1"/>
    <xf numFmtId="0" fontId="0" fillId="0" borderId="15" xfId="0" applyFont="1" applyBorder="1"/>
    <xf numFmtId="0" fontId="0" fillId="0" borderId="0" xfId="0" quotePrefix="1" applyNumberFormat="1" applyFont="1" applyFill="1" applyBorder="1"/>
    <xf numFmtId="4" fontId="0" fillId="0" borderId="4" xfId="0" applyNumberFormat="1" applyFont="1" applyBorder="1"/>
    <xf numFmtId="2" fontId="0" fillId="0" borderId="15" xfId="0" applyNumberFormat="1" applyFont="1" applyBorder="1"/>
    <xf numFmtId="4" fontId="0" fillId="0" borderId="15" xfId="0" applyNumberFormat="1" applyFont="1" applyBorder="1"/>
    <xf numFmtId="4" fontId="0" fillId="0" borderId="5" xfId="0" applyNumberFormat="1" applyFont="1" applyBorder="1"/>
    <xf numFmtId="0" fontId="2" fillId="0" borderId="0" xfId="0" quotePrefix="1" applyNumberFormat="1" applyFont="1" applyFill="1" applyBorder="1"/>
    <xf numFmtId="2" fontId="2" fillId="0" borderId="15" xfId="0" applyNumberFormat="1" applyFont="1" applyBorder="1"/>
    <xf numFmtId="0" fontId="2" fillId="0" borderId="11" xfId="0" applyFont="1" applyFill="1" applyBorder="1" applyAlignment="1">
      <alignment horizontal="right"/>
    </xf>
    <xf numFmtId="0" fontId="2" fillId="0" borderId="15" xfId="0" applyFont="1" applyFill="1" applyBorder="1" applyAlignment="1">
      <alignment horizontal="right"/>
    </xf>
    <xf numFmtId="0" fontId="0" fillId="0" borderId="15" xfId="0" applyFont="1" applyFill="1" applyBorder="1" applyAlignment="1">
      <alignment horizontal="right"/>
    </xf>
    <xf numFmtId="0" fontId="0" fillId="0" borderId="15" xfId="0" applyFill="1" applyBorder="1" applyAlignment="1">
      <alignment horizontal="right"/>
    </xf>
    <xf numFmtId="10" fontId="2" fillId="0" borderId="11" xfId="0" applyNumberFormat="1" applyFont="1" applyBorder="1"/>
    <xf numFmtId="0" fontId="0" fillId="0" borderId="0" xfId="0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9" fontId="0" fillId="0" borderId="0" xfId="2" applyFont="1"/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0" xfId="0" applyAlignment="1">
      <alignment horizontal="left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137581</xdr:colOff>
      <xdr:row>0</xdr:row>
      <xdr:rowOff>105830</xdr:rowOff>
    </xdr:from>
    <xdr:to>
      <xdr:col>1</xdr:col>
      <xdr:colOff>1957914</xdr:colOff>
      <xdr:row>3</xdr:row>
      <xdr:rowOff>63497</xdr:rowOff>
    </xdr:to>
    <xdr:grpSp>
      <xdr:nvGrpSpPr>
        <xdr:cNvPr id="2" name="1 Grupo"/>
        <xdr:cNvGrpSpPr>
          <a:grpSpLocks/>
        </xdr:cNvGrpSpPr>
      </xdr:nvGrpSpPr>
      <xdr:grpSpPr bwMode="auto">
        <a:xfrm>
          <a:off x="137581" y="105830"/>
          <a:ext cx="2582333" cy="560917"/>
          <a:chOff x="1763688" y="2760411"/>
          <a:chExt cx="5612127" cy="1388669"/>
        </a:xfrm>
      </xdr:grpSpPr>
      <xdr:pic>
        <xdr:nvPicPr>
          <xdr:cNvPr id="3" name="20 Imagen"/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763688" y="2869684"/>
            <a:ext cx="5612127" cy="99136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4" name="21 Imagen"/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139952" y="2893696"/>
            <a:ext cx="3125316" cy="82333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" name="22 Imagen"/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139952" y="3964249"/>
            <a:ext cx="2587627" cy="18483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23 Imagen"/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051719" y="2760411"/>
            <a:ext cx="2011817" cy="97346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137581</xdr:colOff>
      <xdr:row>0</xdr:row>
      <xdr:rowOff>105830</xdr:rowOff>
    </xdr:from>
    <xdr:to>
      <xdr:col>1</xdr:col>
      <xdr:colOff>1957914</xdr:colOff>
      <xdr:row>3</xdr:row>
      <xdr:rowOff>63497</xdr:rowOff>
    </xdr:to>
    <xdr:grpSp>
      <xdr:nvGrpSpPr>
        <xdr:cNvPr id="2" name="1 Grupo"/>
        <xdr:cNvGrpSpPr>
          <a:grpSpLocks/>
        </xdr:cNvGrpSpPr>
      </xdr:nvGrpSpPr>
      <xdr:grpSpPr bwMode="auto">
        <a:xfrm>
          <a:off x="137581" y="105830"/>
          <a:ext cx="2582333" cy="560917"/>
          <a:chOff x="1763688" y="2760411"/>
          <a:chExt cx="5612127" cy="1388669"/>
        </a:xfrm>
      </xdr:grpSpPr>
      <xdr:pic>
        <xdr:nvPicPr>
          <xdr:cNvPr id="3" name="20 Imagen"/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763688" y="2869684"/>
            <a:ext cx="5612127" cy="99136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4" name="21 Imagen"/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139952" y="2893696"/>
            <a:ext cx="3125316" cy="82333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" name="22 Imagen"/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139952" y="3964249"/>
            <a:ext cx="2587627" cy="18483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23 Imagen"/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051719" y="2760411"/>
            <a:ext cx="2011817" cy="97346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G38" sqref="G38"/>
    </sheetView>
  </sheetViews>
  <sheetFormatPr baseColWidth="10" defaultRowHeight="15" x14ac:dyDescent="0.25"/>
  <sheetData/>
  <printOptions horizontalCentere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zoomScale="90" zoomScaleNormal="90" workbookViewId="0">
      <selection activeCell="G8" sqref="G8"/>
    </sheetView>
  </sheetViews>
  <sheetFormatPr baseColWidth="10" defaultRowHeight="15" x14ac:dyDescent="0.25"/>
  <cols>
    <col min="2" max="2" width="44.85546875" bestFit="1" customWidth="1"/>
    <col min="3" max="3" width="18.7109375" customWidth="1"/>
    <col min="4" max="4" width="12.85546875" customWidth="1"/>
    <col min="5" max="5" width="15.85546875" customWidth="1"/>
    <col min="6" max="6" width="18.7109375" bestFit="1" customWidth="1"/>
    <col min="7" max="7" width="17.5703125" bestFit="1" customWidth="1"/>
    <col min="8" max="8" width="19" bestFit="1" customWidth="1"/>
    <col min="9" max="9" width="10.140625" customWidth="1"/>
    <col min="10" max="10" width="18.28515625" bestFit="1" customWidth="1"/>
    <col min="12" max="12" width="17.5703125" customWidth="1"/>
  </cols>
  <sheetData>
    <row r="1" spans="1:12" ht="15.75" x14ac:dyDescent="0.25">
      <c r="A1" s="67" t="s">
        <v>38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9"/>
    </row>
    <row r="2" spans="1:12" ht="15.75" x14ac:dyDescent="0.25">
      <c r="A2" s="70" t="s">
        <v>42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2"/>
    </row>
    <row r="3" spans="1:12" ht="15.75" x14ac:dyDescent="0.25">
      <c r="A3" s="51"/>
      <c r="B3" s="52"/>
      <c r="C3" s="52"/>
      <c r="D3" s="52"/>
      <c r="E3" s="52"/>
      <c r="F3" s="52"/>
      <c r="G3" s="52"/>
      <c r="H3" s="52"/>
      <c r="I3" s="52"/>
      <c r="J3" s="52"/>
      <c r="K3" s="52"/>
      <c r="L3" s="53"/>
    </row>
    <row r="4" spans="1:12" ht="15.75" x14ac:dyDescent="0.25">
      <c r="A4" s="1"/>
      <c r="B4" s="2"/>
      <c r="C4" s="2"/>
      <c r="D4" s="2"/>
      <c r="E4" s="2"/>
      <c r="F4" s="2"/>
      <c r="G4" s="2"/>
      <c r="H4" s="2"/>
      <c r="I4" s="2"/>
      <c r="J4" s="2"/>
      <c r="K4" s="2"/>
      <c r="L4" s="3"/>
    </row>
    <row r="6" spans="1:12" x14ac:dyDescent="0.25">
      <c r="A6" s="73" t="s">
        <v>0</v>
      </c>
      <c r="B6" s="74"/>
      <c r="C6" s="75" t="s">
        <v>1</v>
      </c>
      <c r="D6" s="63" t="s">
        <v>2</v>
      </c>
      <c r="E6" s="64"/>
      <c r="F6" s="75" t="s">
        <v>3</v>
      </c>
      <c r="G6" s="63" t="s">
        <v>4</v>
      </c>
      <c r="H6" s="64"/>
      <c r="I6" s="77"/>
      <c r="J6" s="78"/>
      <c r="K6" s="78"/>
      <c r="L6" s="79"/>
    </row>
    <row r="7" spans="1:12" ht="30" x14ac:dyDescent="0.25">
      <c r="A7" s="4" t="s">
        <v>5</v>
      </c>
      <c r="B7" s="4" t="s">
        <v>6</v>
      </c>
      <c r="C7" s="76"/>
      <c r="D7" s="4" t="s">
        <v>7</v>
      </c>
      <c r="E7" s="4" t="s">
        <v>8</v>
      </c>
      <c r="F7" s="76"/>
      <c r="G7" s="4" t="s">
        <v>7</v>
      </c>
      <c r="H7" s="4" t="s">
        <v>8</v>
      </c>
      <c r="I7" s="4" t="s">
        <v>9</v>
      </c>
      <c r="J7" s="5" t="s">
        <v>10</v>
      </c>
      <c r="K7" s="4" t="s">
        <v>11</v>
      </c>
      <c r="L7" s="4" t="s">
        <v>12</v>
      </c>
    </row>
    <row r="8" spans="1:12" x14ac:dyDescent="0.25">
      <c r="A8" s="45">
        <v>1</v>
      </c>
      <c r="B8" s="6" t="s">
        <v>13</v>
      </c>
      <c r="C8" s="9">
        <v>17638000000</v>
      </c>
      <c r="D8" s="9">
        <v>0</v>
      </c>
      <c r="E8" s="9">
        <f>+D8</f>
        <v>0</v>
      </c>
      <c r="F8" s="9">
        <f>+C8+E8</f>
        <v>17638000000</v>
      </c>
      <c r="G8" s="7">
        <v>21077503811</v>
      </c>
      <c r="H8" s="7">
        <f>+G8</f>
        <v>21077503811</v>
      </c>
      <c r="I8" s="49">
        <f t="shared" ref="I8:I22" si="0">+H8/F8</f>
        <v>1.1950053186869261</v>
      </c>
      <c r="J8" s="10">
        <f t="shared" ref="J8:J15" si="1">+F8-H8</f>
        <v>-3439503811</v>
      </c>
      <c r="K8" s="8">
        <v>0</v>
      </c>
      <c r="L8" s="9">
        <f>+H8</f>
        <v>21077503811</v>
      </c>
    </row>
    <row r="9" spans="1:12" x14ac:dyDescent="0.25">
      <c r="A9" s="46">
        <v>2</v>
      </c>
      <c r="B9" s="11" t="s">
        <v>14</v>
      </c>
      <c r="C9" s="12">
        <f>+C10+C21+C23</f>
        <v>196012000000</v>
      </c>
      <c r="D9" s="12">
        <v>0</v>
      </c>
      <c r="E9" s="12">
        <f t="shared" ref="E9:E26" si="2">+D9</f>
        <v>0</v>
      </c>
      <c r="F9" s="12">
        <f t="shared" ref="F9:F26" si="3">+C9+E9</f>
        <v>196012000000</v>
      </c>
      <c r="G9" s="12">
        <f>+G10+G21+G23</f>
        <v>9416646560</v>
      </c>
      <c r="H9" s="12">
        <f t="shared" ref="H9:H26" si="4">+G9</f>
        <v>9416646560</v>
      </c>
      <c r="I9" s="15">
        <f>+H9/F9</f>
        <v>4.8041173805685365E-2</v>
      </c>
      <c r="J9" s="16">
        <f t="shared" si="1"/>
        <v>186595353440</v>
      </c>
      <c r="K9" s="44">
        <v>0</v>
      </c>
      <c r="L9" s="14">
        <f t="shared" ref="L9:L26" si="5">+H9</f>
        <v>9416646560</v>
      </c>
    </row>
    <row r="10" spans="1:12" x14ac:dyDescent="0.25">
      <c r="A10" s="46">
        <v>21</v>
      </c>
      <c r="B10" s="11" t="s">
        <v>15</v>
      </c>
      <c r="C10" s="12">
        <f>+C11+C16</f>
        <v>49862000000</v>
      </c>
      <c r="D10" s="12">
        <v>0</v>
      </c>
      <c r="E10" s="12">
        <f t="shared" si="2"/>
        <v>0</v>
      </c>
      <c r="F10" s="12">
        <f t="shared" si="3"/>
        <v>49862000000</v>
      </c>
      <c r="G10" s="12">
        <f>+G11+G16</f>
        <v>9280695389</v>
      </c>
      <c r="H10" s="12">
        <f t="shared" si="4"/>
        <v>9280695389</v>
      </c>
      <c r="I10" s="15">
        <f t="shared" si="0"/>
        <v>0.18612762001123101</v>
      </c>
      <c r="J10" s="16">
        <f t="shared" si="1"/>
        <v>40581304611</v>
      </c>
      <c r="K10" s="44">
        <v>0</v>
      </c>
      <c r="L10" s="14">
        <f t="shared" si="5"/>
        <v>9280695389</v>
      </c>
    </row>
    <row r="11" spans="1:12" x14ac:dyDescent="0.25">
      <c r="A11" s="46">
        <v>211</v>
      </c>
      <c r="B11" s="11" t="s">
        <v>16</v>
      </c>
      <c r="C11" s="12">
        <f>+C12+C13+C14+C15</f>
        <v>47574000000</v>
      </c>
      <c r="D11" s="12">
        <v>0</v>
      </c>
      <c r="E11" s="12">
        <f t="shared" si="2"/>
        <v>0</v>
      </c>
      <c r="F11" s="12">
        <f t="shared" si="3"/>
        <v>47574000000</v>
      </c>
      <c r="G11" s="12">
        <f>+G12+G13+G14+G15</f>
        <v>0</v>
      </c>
      <c r="H11" s="12">
        <f t="shared" si="4"/>
        <v>0</v>
      </c>
      <c r="I11" s="22">
        <f t="shared" si="0"/>
        <v>0</v>
      </c>
      <c r="J11" s="16">
        <f t="shared" si="1"/>
        <v>47574000000</v>
      </c>
      <c r="K11" s="44">
        <v>0</v>
      </c>
      <c r="L11" s="14">
        <f t="shared" si="5"/>
        <v>0</v>
      </c>
    </row>
    <row r="12" spans="1:12" ht="16.5" customHeight="1" x14ac:dyDescent="0.25">
      <c r="A12" s="47">
        <v>21101</v>
      </c>
      <c r="B12" s="37" t="s">
        <v>17</v>
      </c>
      <c r="C12" s="19">
        <v>47050000000</v>
      </c>
      <c r="D12" s="19">
        <v>0</v>
      </c>
      <c r="E12" s="19">
        <f t="shared" si="2"/>
        <v>0</v>
      </c>
      <c r="F12" s="19">
        <f t="shared" si="3"/>
        <v>47050000000</v>
      </c>
      <c r="G12" s="39">
        <v>0</v>
      </c>
      <c r="H12" s="39">
        <f t="shared" si="4"/>
        <v>0</v>
      </c>
      <c r="I12" s="22">
        <f t="shared" si="0"/>
        <v>0</v>
      </c>
      <c r="J12" s="42">
        <f t="shared" si="1"/>
        <v>47050000000</v>
      </c>
      <c r="K12" s="40">
        <v>0</v>
      </c>
      <c r="L12" s="41">
        <f t="shared" si="5"/>
        <v>0</v>
      </c>
    </row>
    <row r="13" spans="1:12" x14ac:dyDescent="0.25">
      <c r="A13" s="47">
        <v>21102</v>
      </c>
      <c r="B13" s="38" t="s">
        <v>26</v>
      </c>
      <c r="C13" s="19">
        <v>524000000</v>
      </c>
      <c r="D13" s="19">
        <v>0</v>
      </c>
      <c r="E13" s="19">
        <f t="shared" si="2"/>
        <v>0</v>
      </c>
      <c r="F13" s="19">
        <f t="shared" si="3"/>
        <v>524000000</v>
      </c>
      <c r="G13" s="19">
        <v>0</v>
      </c>
      <c r="H13" s="19">
        <f t="shared" si="4"/>
        <v>0</v>
      </c>
      <c r="I13" s="22">
        <f t="shared" si="0"/>
        <v>0</v>
      </c>
      <c r="J13" s="21">
        <f t="shared" si="1"/>
        <v>524000000</v>
      </c>
      <c r="K13" s="13">
        <v>0</v>
      </c>
      <c r="L13" s="17">
        <f t="shared" si="5"/>
        <v>0</v>
      </c>
    </row>
    <row r="14" spans="1:12" hidden="1" x14ac:dyDescent="0.25">
      <c r="A14" s="47">
        <v>21103</v>
      </c>
      <c r="B14" s="38" t="s">
        <v>27</v>
      </c>
      <c r="C14" s="19">
        <v>0</v>
      </c>
      <c r="D14" s="19">
        <v>0</v>
      </c>
      <c r="E14" s="19">
        <f t="shared" si="2"/>
        <v>0</v>
      </c>
      <c r="F14" s="19">
        <f t="shared" si="3"/>
        <v>0</v>
      </c>
      <c r="G14" s="20">
        <v>0</v>
      </c>
      <c r="H14" s="20">
        <f t="shared" si="4"/>
        <v>0</v>
      </c>
      <c r="I14" s="15" t="e">
        <f t="shared" si="0"/>
        <v>#DIV/0!</v>
      </c>
      <c r="J14" s="21">
        <f t="shared" si="1"/>
        <v>0</v>
      </c>
      <c r="K14" s="13">
        <v>0</v>
      </c>
      <c r="L14" s="13">
        <f t="shared" si="5"/>
        <v>0</v>
      </c>
    </row>
    <row r="15" spans="1:12" hidden="1" x14ac:dyDescent="0.25">
      <c r="A15" s="47">
        <v>21199</v>
      </c>
      <c r="B15" s="38" t="s">
        <v>28</v>
      </c>
      <c r="C15" s="19">
        <v>0</v>
      </c>
      <c r="D15" s="19">
        <v>0</v>
      </c>
      <c r="E15" s="19">
        <f t="shared" si="2"/>
        <v>0</v>
      </c>
      <c r="F15" s="19">
        <f t="shared" si="3"/>
        <v>0</v>
      </c>
      <c r="G15" s="20">
        <v>0</v>
      </c>
      <c r="H15" s="20">
        <f t="shared" si="4"/>
        <v>0</v>
      </c>
      <c r="I15" s="15" t="e">
        <f t="shared" si="0"/>
        <v>#DIV/0!</v>
      </c>
      <c r="J15" s="21">
        <f t="shared" si="1"/>
        <v>0</v>
      </c>
      <c r="K15" s="13">
        <v>0</v>
      </c>
      <c r="L15" s="13">
        <f t="shared" si="5"/>
        <v>0</v>
      </c>
    </row>
    <row r="16" spans="1:12" x14ac:dyDescent="0.25">
      <c r="A16" s="46" t="s">
        <v>18</v>
      </c>
      <c r="B16" s="43" t="s">
        <v>19</v>
      </c>
      <c r="C16" s="12">
        <f>SUM(C17:C19)</f>
        <v>2288000000</v>
      </c>
      <c r="D16" s="12">
        <f t="shared" ref="D16:K16" si="6">SUM(D17:D19)</f>
        <v>0</v>
      </c>
      <c r="E16" s="12">
        <f t="shared" si="6"/>
        <v>0</v>
      </c>
      <c r="F16" s="12">
        <f t="shared" si="3"/>
        <v>2288000000</v>
      </c>
      <c r="G16" s="12">
        <f>+G17+G19+G18</f>
        <v>9280695389</v>
      </c>
      <c r="H16" s="12">
        <f t="shared" si="4"/>
        <v>9280695389</v>
      </c>
      <c r="I16" s="15">
        <f t="shared" si="0"/>
        <v>4.0562479847027975</v>
      </c>
      <c r="J16" s="12">
        <f>+F16-H16</f>
        <v>-6992695389</v>
      </c>
      <c r="K16" s="12">
        <f t="shared" si="6"/>
        <v>0</v>
      </c>
      <c r="L16" s="14">
        <f t="shared" si="5"/>
        <v>9280695389</v>
      </c>
    </row>
    <row r="17" spans="1:12" hidden="1" x14ac:dyDescent="0.25">
      <c r="A17" s="47" t="s">
        <v>29</v>
      </c>
      <c r="B17" s="38" t="s">
        <v>20</v>
      </c>
      <c r="C17" s="19">
        <v>0</v>
      </c>
      <c r="D17" s="19">
        <v>0</v>
      </c>
      <c r="E17" s="19">
        <f t="shared" si="2"/>
        <v>0</v>
      </c>
      <c r="F17" s="19">
        <f t="shared" si="3"/>
        <v>0</v>
      </c>
      <c r="G17" s="19">
        <v>0</v>
      </c>
      <c r="H17" s="19">
        <f t="shared" si="4"/>
        <v>0</v>
      </c>
      <c r="I17" s="15" t="e">
        <f t="shared" si="0"/>
        <v>#DIV/0!</v>
      </c>
      <c r="J17" s="19">
        <f t="shared" ref="J17:J26" si="7">+F17-H17</f>
        <v>0</v>
      </c>
      <c r="K17" s="13">
        <v>0</v>
      </c>
      <c r="L17" s="17">
        <f t="shared" si="5"/>
        <v>0</v>
      </c>
    </row>
    <row r="18" spans="1:12" hidden="1" x14ac:dyDescent="0.25">
      <c r="A18" s="47" t="s">
        <v>30</v>
      </c>
      <c r="B18" s="38" t="s">
        <v>40</v>
      </c>
      <c r="C18" s="19">
        <v>0</v>
      </c>
      <c r="D18" s="19">
        <v>0</v>
      </c>
      <c r="E18" s="19">
        <f t="shared" si="2"/>
        <v>0</v>
      </c>
      <c r="F18" s="19">
        <f t="shared" si="3"/>
        <v>0</v>
      </c>
      <c r="G18" s="19">
        <v>0</v>
      </c>
      <c r="H18" s="19">
        <f>+G18</f>
        <v>0</v>
      </c>
      <c r="I18" s="15">
        <v>0</v>
      </c>
      <c r="J18" s="19">
        <f t="shared" si="7"/>
        <v>0</v>
      </c>
      <c r="K18" s="13">
        <v>0</v>
      </c>
      <c r="L18" s="17">
        <f t="shared" si="5"/>
        <v>0</v>
      </c>
    </row>
    <row r="19" spans="1:12" x14ac:dyDescent="0.25">
      <c r="A19" s="46" t="s">
        <v>31</v>
      </c>
      <c r="B19" s="43" t="s">
        <v>32</v>
      </c>
      <c r="C19" s="12">
        <f>+C20</f>
        <v>2288000000</v>
      </c>
      <c r="D19" s="12">
        <f t="shared" ref="D19:K19" si="8">+D20</f>
        <v>0</v>
      </c>
      <c r="E19" s="12">
        <f t="shared" si="8"/>
        <v>0</v>
      </c>
      <c r="F19" s="12">
        <f t="shared" si="3"/>
        <v>2288000000</v>
      </c>
      <c r="G19" s="12">
        <f>+G20</f>
        <v>9280695389</v>
      </c>
      <c r="H19" s="12">
        <f t="shared" si="4"/>
        <v>9280695389</v>
      </c>
      <c r="I19" s="15">
        <f t="shared" si="0"/>
        <v>4.0562479847027975</v>
      </c>
      <c r="J19" s="12">
        <f t="shared" si="7"/>
        <v>-6992695389</v>
      </c>
      <c r="K19" s="12">
        <f t="shared" si="8"/>
        <v>0</v>
      </c>
      <c r="L19" s="14">
        <f t="shared" si="5"/>
        <v>9280695389</v>
      </c>
    </row>
    <row r="20" spans="1:12" x14ac:dyDescent="0.25">
      <c r="A20" s="47" t="s">
        <v>33</v>
      </c>
      <c r="B20" s="38" t="s">
        <v>37</v>
      </c>
      <c r="C20" s="19">
        <v>2288000000</v>
      </c>
      <c r="D20" s="19">
        <v>0</v>
      </c>
      <c r="E20" s="19">
        <f t="shared" si="2"/>
        <v>0</v>
      </c>
      <c r="F20" s="19">
        <f t="shared" si="3"/>
        <v>2288000000</v>
      </c>
      <c r="G20" s="19">
        <v>9280695389</v>
      </c>
      <c r="H20" s="19">
        <f t="shared" si="4"/>
        <v>9280695389</v>
      </c>
      <c r="I20" s="22">
        <f t="shared" si="0"/>
        <v>4.0562479847027975</v>
      </c>
      <c r="J20" s="19">
        <f t="shared" si="7"/>
        <v>-6992695389</v>
      </c>
      <c r="K20" s="13">
        <v>0</v>
      </c>
      <c r="L20" s="17">
        <f t="shared" si="5"/>
        <v>9280695389</v>
      </c>
    </row>
    <row r="21" spans="1:12" x14ac:dyDescent="0.25">
      <c r="A21" s="46">
        <v>22</v>
      </c>
      <c r="B21" s="11" t="s">
        <v>21</v>
      </c>
      <c r="C21" s="12">
        <f>+C22</f>
        <v>15650000000</v>
      </c>
      <c r="D21" s="12">
        <v>0</v>
      </c>
      <c r="E21" s="12">
        <f t="shared" si="2"/>
        <v>0</v>
      </c>
      <c r="F21" s="12">
        <f t="shared" si="3"/>
        <v>15650000000</v>
      </c>
      <c r="G21" s="12">
        <f>+G22</f>
        <v>0</v>
      </c>
      <c r="H21" s="12">
        <f t="shared" si="4"/>
        <v>0</v>
      </c>
      <c r="I21" s="15">
        <f t="shared" si="0"/>
        <v>0</v>
      </c>
      <c r="J21" s="12">
        <f t="shared" si="7"/>
        <v>15650000000</v>
      </c>
      <c r="K21" s="44">
        <v>0</v>
      </c>
      <c r="L21" s="14">
        <f t="shared" si="5"/>
        <v>0</v>
      </c>
    </row>
    <row r="22" spans="1:12" x14ac:dyDescent="0.25">
      <c r="A22" s="48">
        <v>224</v>
      </c>
      <c r="B22" s="18" t="s">
        <v>22</v>
      </c>
      <c r="C22" s="19">
        <v>15650000000</v>
      </c>
      <c r="D22" s="19">
        <v>0</v>
      </c>
      <c r="E22" s="19">
        <f t="shared" si="2"/>
        <v>0</v>
      </c>
      <c r="F22" s="19">
        <f t="shared" si="3"/>
        <v>15650000000</v>
      </c>
      <c r="G22" s="19">
        <v>0</v>
      </c>
      <c r="H22" s="19">
        <f t="shared" si="4"/>
        <v>0</v>
      </c>
      <c r="I22" s="22">
        <f t="shared" si="0"/>
        <v>0</v>
      </c>
      <c r="J22" s="19">
        <f t="shared" si="7"/>
        <v>15650000000</v>
      </c>
      <c r="K22" s="13">
        <v>0</v>
      </c>
      <c r="L22" s="17">
        <f t="shared" si="5"/>
        <v>0</v>
      </c>
    </row>
    <row r="23" spans="1:12" x14ac:dyDescent="0.25">
      <c r="A23" s="46">
        <v>23</v>
      </c>
      <c r="B23" s="11" t="s">
        <v>23</v>
      </c>
      <c r="C23" s="12">
        <f>+C24+C25+C26</f>
        <v>130500000000</v>
      </c>
      <c r="D23" s="12">
        <f t="shared" ref="D23:K23" si="9">+D24+D26</f>
        <v>0</v>
      </c>
      <c r="E23" s="12">
        <f t="shared" si="9"/>
        <v>0</v>
      </c>
      <c r="F23" s="12">
        <f t="shared" si="3"/>
        <v>130500000000</v>
      </c>
      <c r="G23" s="12">
        <f>+G24+G26</f>
        <v>135951171</v>
      </c>
      <c r="H23" s="12">
        <f t="shared" si="4"/>
        <v>135951171</v>
      </c>
      <c r="I23" s="15">
        <v>0</v>
      </c>
      <c r="J23" s="12">
        <f t="shared" si="7"/>
        <v>130364048829</v>
      </c>
      <c r="K23" s="12">
        <f t="shared" si="9"/>
        <v>0</v>
      </c>
      <c r="L23" s="14">
        <f t="shared" si="5"/>
        <v>135951171</v>
      </c>
    </row>
    <row r="24" spans="1:12" x14ac:dyDescent="0.25">
      <c r="A24" s="47">
        <v>232</v>
      </c>
      <c r="B24" s="37" t="s">
        <v>24</v>
      </c>
      <c r="C24" s="39">
        <v>0</v>
      </c>
      <c r="D24" s="39">
        <v>0</v>
      </c>
      <c r="E24" s="39">
        <v>0</v>
      </c>
      <c r="F24" s="39">
        <f t="shared" si="3"/>
        <v>0</v>
      </c>
      <c r="G24" s="39">
        <v>31626642</v>
      </c>
      <c r="H24" s="39">
        <f t="shared" si="4"/>
        <v>31626642</v>
      </c>
      <c r="I24" s="22">
        <v>0</v>
      </c>
      <c r="J24" s="39">
        <f t="shared" si="7"/>
        <v>-31626642</v>
      </c>
      <c r="K24" s="40">
        <v>0</v>
      </c>
      <c r="L24" s="41">
        <f t="shared" si="5"/>
        <v>31626642</v>
      </c>
    </row>
    <row r="25" spans="1:12" x14ac:dyDescent="0.25">
      <c r="A25" s="47">
        <v>234</v>
      </c>
      <c r="B25" s="37" t="s">
        <v>41</v>
      </c>
      <c r="C25" s="39">
        <v>130500000000</v>
      </c>
      <c r="D25" s="39">
        <v>0</v>
      </c>
      <c r="E25" s="39">
        <v>0</v>
      </c>
      <c r="F25" s="39">
        <f>+C25</f>
        <v>130500000000</v>
      </c>
      <c r="G25" s="39">
        <v>0</v>
      </c>
      <c r="H25" s="39">
        <v>0</v>
      </c>
      <c r="I25" s="22">
        <v>0</v>
      </c>
      <c r="J25" s="39">
        <f t="shared" si="7"/>
        <v>130500000000</v>
      </c>
      <c r="K25" s="40">
        <v>0</v>
      </c>
      <c r="L25" s="41">
        <f t="shared" si="5"/>
        <v>0</v>
      </c>
    </row>
    <row r="26" spans="1:12" x14ac:dyDescent="0.25">
      <c r="A26" s="23">
        <v>239</v>
      </c>
      <c r="B26" s="24" t="s">
        <v>36</v>
      </c>
      <c r="C26" s="25">
        <v>0</v>
      </c>
      <c r="D26" s="25">
        <v>0</v>
      </c>
      <c r="E26" s="25">
        <f t="shared" si="2"/>
        <v>0</v>
      </c>
      <c r="F26" s="25">
        <f t="shared" si="3"/>
        <v>0</v>
      </c>
      <c r="G26" s="25">
        <v>104324529</v>
      </c>
      <c r="H26" s="25">
        <f t="shared" si="4"/>
        <v>104324529</v>
      </c>
      <c r="I26" s="22">
        <v>0</v>
      </c>
      <c r="J26" s="25">
        <f t="shared" si="7"/>
        <v>-104324529</v>
      </c>
      <c r="K26" s="26">
        <v>0</v>
      </c>
      <c r="L26" s="27">
        <f t="shared" si="5"/>
        <v>104324529</v>
      </c>
    </row>
    <row r="27" spans="1:12" x14ac:dyDescent="0.25">
      <c r="A27" s="63" t="s">
        <v>25</v>
      </c>
      <c r="B27" s="64"/>
      <c r="C27" s="28">
        <f t="shared" ref="C27:G27" si="10">+C8+C9</f>
        <v>213650000000</v>
      </c>
      <c r="D27" s="29">
        <f t="shared" si="10"/>
        <v>0</v>
      </c>
      <c r="E27" s="28">
        <f t="shared" si="10"/>
        <v>0</v>
      </c>
      <c r="F27" s="28">
        <f>+F8+F12+F13+F20+F22+F25</f>
        <v>213650000000</v>
      </c>
      <c r="G27" s="29">
        <f t="shared" si="10"/>
        <v>30494150371</v>
      </c>
      <c r="H27" s="29">
        <f>+H8+H9</f>
        <v>30494150371</v>
      </c>
      <c r="I27" s="30">
        <f>+H27/F27</f>
        <v>0.14272946581324597</v>
      </c>
      <c r="J27" s="28">
        <f>+F27-H27</f>
        <v>183155849629</v>
      </c>
      <c r="K27" s="28">
        <f>+K8+K9</f>
        <v>0</v>
      </c>
      <c r="L27" s="28">
        <f>+L8+L9</f>
        <v>30494150371</v>
      </c>
    </row>
    <row r="28" spans="1:12" x14ac:dyDescent="0.25">
      <c r="H28" s="31"/>
    </row>
    <row r="29" spans="1:12" x14ac:dyDescent="0.25">
      <c r="G29" s="32"/>
      <c r="H29" s="33"/>
      <c r="I29" s="54"/>
      <c r="L29" s="32"/>
    </row>
    <row r="30" spans="1:12" x14ac:dyDescent="0.25">
      <c r="G30" s="32"/>
      <c r="H30" s="33"/>
    </row>
    <row r="31" spans="1:12" x14ac:dyDescent="0.25">
      <c r="D31" s="32"/>
      <c r="E31" s="32"/>
      <c r="G31" s="32"/>
      <c r="H31" s="34"/>
      <c r="J31" s="32"/>
    </row>
    <row r="32" spans="1:12" x14ac:dyDescent="0.25">
      <c r="F32" s="34"/>
      <c r="G32" s="32"/>
      <c r="H32" s="32"/>
    </row>
    <row r="34" spans="1:12" x14ac:dyDescent="0.25">
      <c r="A34" s="55"/>
      <c r="B34" s="56" t="s">
        <v>43</v>
      </c>
      <c r="C34" s="55"/>
      <c r="D34" s="65" t="s">
        <v>39</v>
      </c>
      <c r="E34" s="65"/>
      <c r="F34" s="55"/>
      <c r="G34" s="65" t="s">
        <v>46</v>
      </c>
      <c r="H34" s="65"/>
      <c r="I34" s="65"/>
      <c r="J34" s="65" t="s">
        <v>45</v>
      </c>
      <c r="K34" s="65"/>
      <c r="L34" s="65"/>
    </row>
    <row r="35" spans="1:12" x14ac:dyDescent="0.25">
      <c r="B35" s="50" t="s">
        <v>44</v>
      </c>
      <c r="D35" s="66" t="s">
        <v>47</v>
      </c>
      <c r="E35" s="66"/>
      <c r="G35" s="57" t="s">
        <v>34</v>
      </c>
      <c r="H35" s="57"/>
      <c r="J35" s="80" t="s">
        <v>35</v>
      </c>
      <c r="K35" s="80"/>
      <c r="L35" s="80"/>
    </row>
    <row r="36" spans="1:12" x14ac:dyDescent="0.25">
      <c r="G36" s="32"/>
    </row>
    <row r="37" spans="1:12" x14ac:dyDescent="0.25">
      <c r="G37" s="32"/>
      <c r="H37" s="32"/>
    </row>
    <row r="38" spans="1:12" x14ac:dyDescent="0.25">
      <c r="F38" s="33"/>
      <c r="G38" s="32"/>
    </row>
    <row r="39" spans="1:12" x14ac:dyDescent="0.25">
      <c r="F39" s="33"/>
      <c r="G39" s="32"/>
    </row>
    <row r="40" spans="1:12" x14ac:dyDescent="0.25">
      <c r="F40" s="33"/>
      <c r="G40" s="32"/>
    </row>
    <row r="41" spans="1:12" x14ac:dyDescent="0.25">
      <c r="G41" s="32"/>
    </row>
    <row r="42" spans="1:12" x14ac:dyDescent="0.25">
      <c r="F42" s="35"/>
    </row>
    <row r="43" spans="1:12" x14ac:dyDescent="0.25">
      <c r="F43" s="35"/>
    </row>
    <row r="44" spans="1:12" x14ac:dyDescent="0.25">
      <c r="F44" s="36"/>
    </row>
    <row r="46" spans="1:12" x14ac:dyDescent="0.25">
      <c r="F46" s="36"/>
    </row>
  </sheetData>
  <mergeCells count="14">
    <mergeCell ref="A27:B27"/>
    <mergeCell ref="D34:E34"/>
    <mergeCell ref="D35:E35"/>
    <mergeCell ref="A1:L1"/>
    <mergeCell ref="A2:L2"/>
    <mergeCell ref="A6:B6"/>
    <mergeCell ref="C6:C7"/>
    <mergeCell ref="D6:E6"/>
    <mergeCell ref="F6:F7"/>
    <mergeCell ref="G6:H6"/>
    <mergeCell ref="I6:L6"/>
    <mergeCell ref="J34:L34"/>
    <mergeCell ref="J35:L35"/>
    <mergeCell ref="G34:I34"/>
  </mergeCells>
  <printOptions horizontalCentered="1"/>
  <pageMargins left="0.9055118110236221" right="0.70866141732283472" top="0.74803149606299213" bottom="0.74803149606299213" header="0.31496062992125984" footer="0.31496062992125984"/>
  <pageSetup paperSize="256" scale="65" orientation="landscape" horizontalDpi="4294967295" verticalDpi="4294967295" r:id="rId1"/>
  <ignoredErrors>
    <ignoredError sqref="E16 E19:F19 F23 F25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6"/>
  <sheetViews>
    <sheetView tabSelected="1" topLeftCell="D1" zoomScale="90" zoomScaleNormal="90" workbookViewId="0">
      <selection activeCell="D1" sqref="A1:XFD1048576"/>
    </sheetView>
  </sheetViews>
  <sheetFormatPr baseColWidth="10" defaultRowHeight="15" x14ac:dyDescent="0.25"/>
  <cols>
    <col min="2" max="2" width="41.85546875" customWidth="1"/>
    <col min="3" max="3" width="18.7109375" customWidth="1"/>
    <col min="4" max="4" width="9.5703125" customWidth="1"/>
    <col min="5" max="5" width="13" customWidth="1"/>
    <col min="6" max="6" width="18.7109375" bestFit="1" customWidth="1"/>
    <col min="7" max="7" width="17.5703125" bestFit="1" customWidth="1"/>
    <col min="8" max="8" width="19" bestFit="1" customWidth="1"/>
    <col min="9" max="9" width="10.140625" customWidth="1"/>
    <col min="10" max="10" width="18.28515625" bestFit="1" customWidth="1"/>
    <col min="11" max="11" width="10.140625" customWidth="1"/>
    <col min="12" max="12" width="17.5703125" customWidth="1"/>
  </cols>
  <sheetData>
    <row r="1" spans="1:12" ht="15.75" x14ac:dyDescent="0.25">
      <c r="A1" s="67" t="s">
        <v>38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9"/>
    </row>
    <row r="2" spans="1:12" ht="15.75" x14ac:dyDescent="0.25">
      <c r="A2" s="70" t="s">
        <v>48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2"/>
    </row>
    <row r="3" spans="1:12" ht="15.75" x14ac:dyDescent="0.25">
      <c r="A3" s="60"/>
      <c r="B3" s="61"/>
      <c r="C3" s="61"/>
      <c r="D3" s="61"/>
      <c r="E3" s="61"/>
      <c r="F3" s="61"/>
      <c r="G3" s="61"/>
      <c r="H3" s="61"/>
      <c r="I3" s="61"/>
      <c r="J3" s="61"/>
      <c r="K3" s="61"/>
      <c r="L3" s="62"/>
    </row>
    <row r="4" spans="1:12" ht="15.75" x14ac:dyDescent="0.25">
      <c r="A4" s="1"/>
      <c r="B4" s="2"/>
      <c r="C4" s="2"/>
      <c r="D4" s="2"/>
      <c r="E4" s="2"/>
      <c r="F4" s="2"/>
      <c r="G4" s="2"/>
      <c r="H4" s="2"/>
      <c r="I4" s="2"/>
      <c r="J4" s="2"/>
      <c r="K4" s="2"/>
      <c r="L4" s="3"/>
    </row>
    <row r="6" spans="1:12" x14ac:dyDescent="0.25">
      <c r="A6" s="73" t="s">
        <v>0</v>
      </c>
      <c r="B6" s="74"/>
      <c r="C6" s="75" t="s">
        <v>1</v>
      </c>
      <c r="D6" s="63" t="s">
        <v>2</v>
      </c>
      <c r="E6" s="64"/>
      <c r="F6" s="75" t="s">
        <v>3</v>
      </c>
      <c r="G6" s="63" t="s">
        <v>4</v>
      </c>
      <c r="H6" s="64"/>
      <c r="I6" s="77"/>
      <c r="J6" s="78"/>
      <c r="K6" s="78"/>
      <c r="L6" s="79"/>
    </row>
    <row r="7" spans="1:12" ht="30" x14ac:dyDescent="0.25">
      <c r="A7" s="4" t="s">
        <v>5</v>
      </c>
      <c r="B7" s="4" t="s">
        <v>6</v>
      </c>
      <c r="C7" s="76"/>
      <c r="D7" s="4" t="s">
        <v>7</v>
      </c>
      <c r="E7" s="4" t="s">
        <v>8</v>
      </c>
      <c r="F7" s="76"/>
      <c r="G7" s="4" t="s">
        <v>7</v>
      </c>
      <c r="H7" s="4" t="s">
        <v>8</v>
      </c>
      <c r="I7" s="4" t="s">
        <v>9</v>
      </c>
      <c r="J7" s="5" t="s">
        <v>10</v>
      </c>
      <c r="K7" s="4" t="s">
        <v>11</v>
      </c>
      <c r="L7" s="4" t="s">
        <v>12</v>
      </c>
    </row>
    <row r="8" spans="1:12" x14ac:dyDescent="0.25">
      <c r="A8" s="45">
        <v>1</v>
      </c>
      <c r="B8" s="6" t="s">
        <v>13</v>
      </c>
      <c r="C8" s="9">
        <v>17638000000</v>
      </c>
      <c r="D8" s="9">
        <v>0</v>
      </c>
      <c r="E8" s="9">
        <v>0</v>
      </c>
      <c r="F8" s="9">
        <v>17638000000</v>
      </c>
      <c r="G8" s="7">
        <v>0</v>
      </c>
      <c r="H8" s="7">
        <v>21077503811</v>
      </c>
      <c r="I8" s="49">
        <v>1.1950053186869261</v>
      </c>
      <c r="J8" s="10">
        <v>-3439503811</v>
      </c>
      <c r="K8" s="8">
        <v>0</v>
      </c>
      <c r="L8" s="9">
        <v>21077503811</v>
      </c>
    </row>
    <row r="9" spans="1:12" x14ac:dyDescent="0.25">
      <c r="A9" s="46">
        <v>2</v>
      </c>
      <c r="B9" s="11" t="s">
        <v>14</v>
      </c>
      <c r="C9" s="12">
        <v>196012000000</v>
      </c>
      <c r="D9" s="12">
        <v>0</v>
      </c>
      <c r="E9" s="12">
        <v>0</v>
      </c>
      <c r="F9" s="12">
        <v>196012000000</v>
      </c>
      <c r="G9" s="12">
        <v>5416660683</v>
      </c>
      <c r="H9" s="12">
        <v>14833307243</v>
      </c>
      <c r="I9" s="15">
        <v>7.567550580066526E-2</v>
      </c>
      <c r="J9" s="16">
        <v>181178692757</v>
      </c>
      <c r="K9" s="44">
        <v>0</v>
      </c>
      <c r="L9" s="14">
        <v>14833307243</v>
      </c>
    </row>
    <row r="10" spans="1:12" x14ac:dyDescent="0.25">
      <c r="A10" s="46">
        <v>21</v>
      </c>
      <c r="B10" s="11" t="s">
        <v>15</v>
      </c>
      <c r="C10" s="12">
        <v>49862000000</v>
      </c>
      <c r="D10" s="12">
        <v>0</v>
      </c>
      <c r="E10" s="12">
        <v>0</v>
      </c>
      <c r="F10" s="12">
        <v>49862000000</v>
      </c>
      <c r="G10" s="12">
        <v>2324913532</v>
      </c>
      <c r="H10" s="12">
        <v>11605608921</v>
      </c>
      <c r="I10" s="15">
        <v>0.23275458106373592</v>
      </c>
      <c r="J10" s="16">
        <v>38256391079</v>
      </c>
      <c r="K10" s="44">
        <v>0</v>
      </c>
      <c r="L10" s="14">
        <v>11605608921</v>
      </c>
    </row>
    <row r="11" spans="1:12" x14ac:dyDescent="0.25">
      <c r="A11" s="46">
        <v>211</v>
      </c>
      <c r="B11" s="11" t="s">
        <v>16</v>
      </c>
      <c r="C11" s="12">
        <v>47574000000</v>
      </c>
      <c r="D11" s="12">
        <v>0</v>
      </c>
      <c r="E11" s="12">
        <v>0</v>
      </c>
      <c r="F11" s="12">
        <v>47574000000</v>
      </c>
      <c r="G11" s="12">
        <v>1728516702</v>
      </c>
      <c r="H11" s="12">
        <v>1728516702</v>
      </c>
      <c r="I11" s="22">
        <v>3.6333221969983606E-2</v>
      </c>
      <c r="J11" s="16">
        <v>45845483298</v>
      </c>
      <c r="K11" s="44">
        <v>0</v>
      </c>
      <c r="L11" s="14">
        <v>1728516702</v>
      </c>
    </row>
    <row r="12" spans="1:12" ht="16.5" customHeight="1" x14ac:dyDescent="0.25">
      <c r="A12" s="47">
        <v>21101</v>
      </c>
      <c r="B12" s="37" t="s">
        <v>17</v>
      </c>
      <c r="C12" s="19">
        <v>47050000000</v>
      </c>
      <c r="D12" s="19">
        <v>0</v>
      </c>
      <c r="E12" s="19">
        <v>0</v>
      </c>
      <c r="F12" s="19">
        <v>47050000000</v>
      </c>
      <c r="G12" s="39">
        <v>1728516702</v>
      </c>
      <c r="H12" s="39">
        <v>1728516702</v>
      </c>
      <c r="I12" s="22">
        <v>3.6737868267800212E-2</v>
      </c>
      <c r="J12" s="42">
        <v>45321483298</v>
      </c>
      <c r="K12" s="40">
        <v>0</v>
      </c>
      <c r="L12" s="41">
        <v>1728516702</v>
      </c>
    </row>
    <row r="13" spans="1:12" x14ac:dyDescent="0.25">
      <c r="A13" s="47">
        <v>21102</v>
      </c>
      <c r="B13" s="38" t="s">
        <v>26</v>
      </c>
      <c r="C13" s="19">
        <v>524000000</v>
      </c>
      <c r="D13" s="19">
        <v>0</v>
      </c>
      <c r="E13" s="19">
        <v>0</v>
      </c>
      <c r="F13" s="19">
        <v>524000000</v>
      </c>
      <c r="G13" s="19">
        <v>0</v>
      </c>
      <c r="H13" s="19">
        <v>0</v>
      </c>
      <c r="I13" s="22">
        <v>0</v>
      </c>
      <c r="J13" s="21">
        <v>524000000</v>
      </c>
      <c r="K13" s="13">
        <v>0</v>
      </c>
      <c r="L13" s="17">
        <v>0</v>
      </c>
    </row>
    <row r="14" spans="1:12" hidden="1" x14ac:dyDescent="0.25">
      <c r="A14" s="47">
        <v>21103</v>
      </c>
      <c r="B14" s="38" t="s">
        <v>27</v>
      </c>
      <c r="C14" s="19">
        <v>0</v>
      </c>
      <c r="D14" s="19">
        <v>0</v>
      </c>
      <c r="E14" s="19">
        <v>0</v>
      </c>
      <c r="F14" s="19">
        <v>0</v>
      </c>
      <c r="G14" s="20">
        <v>0</v>
      </c>
      <c r="H14" s="20">
        <v>0</v>
      </c>
      <c r="I14" s="15" t="e">
        <v>#DIV/0!</v>
      </c>
      <c r="J14" s="21">
        <v>0</v>
      </c>
      <c r="K14" s="13">
        <v>0</v>
      </c>
      <c r="L14" s="13">
        <v>0</v>
      </c>
    </row>
    <row r="15" spans="1:12" hidden="1" x14ac:dyDescent="0.25">
      <c r="A15" s="47">
        <v>21199</v>
      </c>
      <c r="B15" s="38" t="s">
        <v>28</v>
      </c>
      <c r="C15" s="19">
        <v>0</v>
      </c>
      <c r="D15" s="19">
        <v>0</v>
      </c>
      <c r="E15" s="19">
        <v>0</v>
      </c>
      <c r="F15" s="19">
        <v>0</v>
      </c>
      <c r="G15" s="20">
        <v>0</v>
      </c>
      <c r="H15" s="20">
        <v>0</v>
      </c>
      <c r="I15" s="15" t="e">
        <v>#DIV/0!</v>
      </c>
      <c r="J15" s="21">
        <v>0</v>
      </c>
      <c r="K15" s="13">
        <v>0</v>
      </c>
      <c r="L15" s="13">
        <v>0</v>
      </c>
    </row>
    <row r="16" spans="1:12" x14ac:dyDescent="0.25">
      <c r="A16" s="46" t="s">
        <v>18</v>
      </c>
      <c r="B16" s="43" t="s">
        <v>19</v>
      </c>
      <c r="C16" s="12">
        <v>2288000000</v>
      </c>
      <c r="D16" s="12">
        <v>0</v>
      </c>
      <c r="E16" s="12">
        <v>0</v>
      </c>
      <c r="F16" s="12">
        <v>2288000000</v>
      </c>
      <c r="G16" s="12">
        <v>596396830</v>
      </c>
      <c r="H16" s="12">
        <v>9877092219</v>
      </c>
      <c r="I16" s="15">
        <v>4.3169109348776225</v>
      </c>
      <c r="J16" s="12">
        <v>-7589092219</v>
      </c>
      <c r="K16" s="12">
        <v>0</v>
      </c>
      <c r="L16" s="14">
        <v>9877092219</v>
      </c>
    </row>
    <row r="17" spans="1:12" hidden="1" x14ac:dyDescent="0.25">
      <c r="A17" s="47" t="s">
        <v>29</v>
      </c>
      <c r="B17" s="38" t="s">
        <v>20</v>
      </c>
      <c r="C17" s="19">
        <v>0</v>
      </c>
      <c r="D17" s="19">
        <v>0</v>
      </c>
      <c r="E17" s="19">
        <v>0</v>
      </c>
      <c r="F17" s="19">
        <v>0</v>
      </c>
      <c r="G17" s="19">
        <v>0</v>
      </c>
      <c r="H17" s="19">
        <v>0</v>
      </c>
      <c r="I17" s="15" t="e">
        <v>#DIV/0!</v>
      </c>
      <c r="J17" s="19">
        <v>0</v>
      </c>
      <c r="K17" s="13">
        <v>0</v>
      </c>
      <c r="L17" s="17">
        <v>0</v>
      </c>
    </row>
    <row r="18" spans="1:12" hidden="1" x14ac:dyDescent="0.25">
      <c r="A18" s="47" t="s">
        <v>30</v>
      </c>
      <c r="B18" s="38" t="s">
        <v>40</v>
      </c>
      <c r="C18" s="19">
        <v>0</v>
      </c>
      <c r="D18" s="19">
        <v>0</v>
      </c>
      <c r="E18" s="19">
        <v>0</v>
      </c>
      <c r="F18" s="19">
        <v>0</v>
      </c>
      <c r="G18" s="19">
        <v>0</v>
      </c>
      <c r="H18" s="19">
        <v>0</v>
      </c>
      <c r="I18" s="15">
        <v>0</v>
      </c>
      <c r="J18" s="19">
        <v>0</v>
      </c>
      <c r="K18" s="13">
        <v>0</v>
      </c>
      <c r="L18" s="17">
        <v>0</v>
      </c>
    </row>
    <row r="19" spans="1:12" x14ac:dyDescent="0.25">
      <c r="A19" s="46" t="s">
        <v>31</v>
      </c>
      <c r="B19" s="43" t="s">
        <v>32</v>
      </c>
      <c r="C19" s="12">
        <v>2288000000</v>
      </c>
      <c r="D19" s="12">
        <v>0</v>
      </c>
      <c r="E19" s="12">
        <v>0</v>
      </c>
      <c r="F19" s="12">
        <v>2288000000</v>
      </c>
      <c r="G19" s="12">
        <v>596396830</v>
      </c>
      <c r="H19" s="12">
        <v>9877092219</v>
      </c>
      <c r="I19" s="15">
        <v>4.3169109348776225</v>
      </c>
      <c r="J19" s="12">
        <v>-7589092219</v>
      </c>
      <c r="K19" s="12">
        <v>0</v>
      </c>
      <c r="L19" s="14">
        <v>9877092219</v>
      </c>
    </row>
    <row r="20" spans="1:12" x14ac:dyDescent="0.25">
      <c r="A20" s="47" t="s">
        <v>33</v>
      </c>
      <c r="B20" s="38" t="s">
        <v>37</v>
      </c>
      <c r="C20" s="19">
        <v>2288000000</v>
      </c>
      <c r="D20" s="19">
        <v>0</v>
      </c>
      <c r="E20" s="19">
        <v>0</v>
      </c>
      <c r="F20" s="19">
        <v>2288000000</v>
      </c>
      <c r="G20" s="19">
        <v>596396830</v>
      </c>
      <c r="H20" s="19">
        <v>9877092219</v>
      </c>
      <c r="I20" s="22">
        <v>4.3169109348776225</v>
      </c>
      <c r="J20" s="19">
        <v>-7589092219</v>
      </c>
      <c r="K20" s="13">
        <v>0</v>
      </c>
      <c r="L20" s="17">
        <v>9877092219</v>
      </c>
    </row>
    <row r="21" spans="1:12" x14ac:dyDescent="0.25">
      <c r="A21" s="46">
        <v>22</v>
      </c>
      <c r="B21" s="11" t="s">
        <v>21</v>
      </c>
      <c r="C21" s="12">
        <v>15650000000</v>
      </c>
      <c r="D21" s="12">
        <v>0</v>
      </c>
      <c r="E21" s="12">
        <v>0</v>
      </c>
      <c r="F21" s="12">
        <v>15650000000</v>
      </c>
      <c r="G21" s="12">
        <v>3000000000</v>
      </c>
      <c r="H21" s="12">
        <v>3000000000</v>
      </c>
      <c r="I21" s="15">
        <v>0.19169329073482427</v>
      </c>
      <c r="J21" s="12">
        <v>12650000000</v>
      </c>
      <c r="K21" s="44">
        <v>0</v>
      </c>
      <c r="L21" s="14">
        <v>3000000000</v>
      </c>
    </row>
    <row r="22" spans="1:12" x14ac:dyDescent="0.25">
      <c r="A22" s="48">
        <v>224</v>
      </c>
      <c r="B22" s="18" t="s">
        <v>22</v>
      </c>
      <c r="C22" s="19">
        <v>15650000000</v>
      </c>
      <c r="D22" s="19">
        <v>0</v>
      </c>
      <c r="E22" s="19">
        <v>0</v>
      </c>
      <c r="F22" s="19">
        <v>15650000000</v>
      </c>
      <c r="G22" s="19">
        <v>3000000000</v>
      </c>
      <c r="H22" s="19">
        <v>3000000000</v>
      </c>
      <c r="I22" s="22">
        <v>0.19169329073482427</v>
      </c>
      <c r="J22" s="19">
        <v>12650000000</v>
      </c>
      <c r="K22" s="13">
        <v>0</v>
      </c>
      <c r="L22" s="17">
        <v>3000000000</v>
      </c>
    </row>
    <row r="23" spans="1:12" x14ac:dyDescent="0.25">
      <c r="A23" s="46">
        <v>23</v>
      </c>
      <c r="B23" s="11" t="s">
        <v>23</v>
      </c>
      <c r="C23" s="12">
        <v>130500000000</v>
      </c>
      <c r="D23" s="12">
        <v>0</v>
      </c>
      <c r="E23" s="12">
        <v>0</v>
      </c>
      <c r="F23" s="12">
        <v>130500000000</v>
      </c>
      <c r="G23" s="12">
        <v>91747151</v>
      </c>
      <c r="H23" s="12">
        <v>227698322</v>
      </c>
      <c r="I23" s="15">
        <v>0</v>
      </c>
      <c r="J23" s="12">
        <v>130272301678</v>
      </c>
      <c r="K23" s="12">
        <v>0</v>
      </c>
      <c r="L23" s="14">
        <v>227698322</v>
      </c>
    </row>
    <row r="24" spans="1:12" x14ac:dyDescent="0.25">
      <c r="A24" s="47">
        <v>232</v>
      </c>
      <c r="B24" s="37" t="s">
        <v>24</v>
      </c>
      <c r="C24" s="39">
        <v>0</v>
      </c>
      <c r="D24" s="39">
        <v>0</v>
      </c>
      <c r="E24" s="39">
        <v>0</v>
      </c>
      <c r="F24" s="39">
        <v>0</v>
      </c>
      <c r="G24" s="39">
        <v>32413151</v>
      </c>
      <c r="H24" s="39">
        <v>64039793</v>
      </c>
      <c r="I24" s="22">
        <v>0</v>
      </c>
      <c r="J24" s="39">
        <v>-64039793</v>
      </c>
      <c r="K24" s="40">
        <v>0</v>
      </c>
      <c r="L24" s="41">
        <v>64039793</v>
      </c>
    </row>
    <row r="25" spans="1:12" x14ac:dyDescent="0.25">
      <c r="A25" s="47">
        <v>234</v>
      </c>
      <c r="B25" s="37" t="s">
        <v>41</v>
      </c>
      <c r="C25" s="39">
        <v>130500000000</v>
      </c>
      <c r="D25" s="39">
        <v>0</v>
      </c>
      <c r="E25" s="39">
        <v>0</v>
      </c>
      <c r="F25" s="39">
        <v>130500000000</v>
      </c>
      <c r="G25" s="39">
        <v>0</v>
      </c>
      <c r="H25" s="39">
        <v>0</v>
      </c>
      <c r="I25" s="22">
        <v>0</v>
      </c>
      <c r="J25" s="39">
        <v>130500000000</v>
      </c>
      <c r="K25" s="40">
        <v>0</v>
      </c>
      <c r="L25" s="41">
        <v>0</v>
      </c>
    </row>
    <row r="26" spans="1:12" x14ac:dyDescent="0.25">
      <c r="A26" s="23">
        <v>239</v>
      </c>
      <c r="B26" s="24" t="s">
        <v>36</v>
      </c>
      <c r="C26" s="25">
        <v>0</v>
      </c>
      <c r="D26" s="25">
        <v>0</v>
      </c>
      <c r="E26" s="25">
        <v>0</v>
      </c>
      <c r="F26" s="25">
        <v>0</v>
      </c>
      <c r="G26" s="25">
        <v>59334000</v>
      </c>
      <c r="H26" s="25">
        <v>163658529</v>
      </c>
      <c r="I26" s="22">
        <v>0</v>
      </c>
      <c r="J26" s="25">
        <v>-163658529</v>
      </c>
      <c r="K26" s="26">
        <v>0</v>
      </c>
      <c r="L26" s="27">
        <v>163658529</v>
      </c>
    </row>
    <row r="27" spans="1:12" x14ac:dyDescent="0.25">
      <c r="A27" s="63" t="s">
        <v>25</v>
      </c>
      <c r="B27" s="64"/>
      <c r="C27" s="28">
        <v>213650000000</v>
      </c>
      <c r="D27" s="29">
        <v>0</v>
      </c>
      <c r="E27" s="28">
        <v>0</v>
      </c>
      <c r="F27" s="28">
        <v>213650000000</v>
      </c>
      <c r="G27" s="29">
        <v>5416660683</v>
      </c>
      <c r="H27" s="29">
        <v>35910811054</v>
      </c>
      <c r="I27" s="30">
        <v>0.16808242945939622</v>
      </c>
      <c r="J27" s="28">
        <v>177739188946</v>
      </c>
      <c r="K27" s="28">
        <v>0</v>
      </c>
      <c r="L27" s="28">
        <v>35910811054</v>
      </c>
    </row>
    <row r="28" spans="1:12" x14ac:dyDescent="0.25">
      <c r="H28" s="31"/>
    </row>
    <row r="29" spans="1:12" x14ac:dyDescent="0.25">
      <c r="G29" s="32"/>
      <c r="H29" s="33"/>
      <c r="I29" s="54"/>
      <c r="L29" s="32"/>
    </row>
    <row r="30" spans="1:12" x14ac:dyDescent="0.25">
      <c r="G30" s="32"/>
      <c r="H30" s="33"/>
    </row>
    <row r="31" spans="1:12" x14ac:dyDescent="0.25">
      <c r="D31" s="32"/>
      <c r="E31" s="32"/>
      <c r="G31" s="32"/>
      <c r="H31" s="34"/>
      <c r="J31" s="32"/>
    </row>
    <row r="32" spans="1:12" x14ac:dyDescent="0.25">
      <c r="F32" s="34"/>
      <c r="G32" s="32"/>
      <c r="H32" s="32"/>
    </row>
    <row r="34" spans="1:12" x14ac:dyDescent="0.25">
      <c r="A34" s="55"/>
      <c r="B34" s="58" t="s">
        <v>49</v>
      </c>
      <c r="C34" s="55"/>
      <c r="D34" s="65" t="s">
        <v>39</v>
      </c>
      <c r="E34" s="65"/>
      <c r="F34" s="55"/>
      <c r="G34" s="65" t="s">
        <v>46</v>
      </c>
      <c r="H34" s="65"/>
      <c r="I34" s="65"/>
      <c r="J34" s="65" t="s">
        <v>45</v>
      </c>
      <c r="K34" s="65"/>
      <c r="L34" s="65"/>
    </row>
    <row r="35" spans="1:12" x14ac:dyDescent="0.25">
      <c r="B35" s="59" t="s">
        <v>50</v>
      </c>
      <c r="D35" s="66" t="s">
        <v>47</v>
      </c>
      <c r="E35" s="66"/>
      <c r="G35" s="57" t="s">
        <v>34</v>
      </c>
      <c r="H35" s="57"/>
      <c r="J35" s="80" t="s">
        <v>35</v>
      </c>
      <c r="K35" s="80"/>
      <c r="L35" s="80"/>
    </row>
    <row r="36" spans="1:12" x14ac:dyDescent="0.25">
      <c r="G36" s="32"/>
    </row>
    <row r="37" spans="1:12" x14ac:dyDescent="0.25">
      <c r="G37" s="32"/>
      <c r="H37" s="32"/>
    </row>
    <row r="38" spans="1:12" x14ac:dyDescent="0.25">
      <c r="F38" s="33"/>
      <c r="G38" s="32"/>
    </row>
    <row r="39" spans="1:12" x14ac:dyDescent="0.25">
      <c r="F39" s="33"/>
      <c r="G39" s="32"/>
    </row>
    <row r="40" spans="1:12" x14ac:dyDescent="0.25">
      <c r="F40" s="33"/>
      <c r="G40" s="32"/>
    </row>
    <row r="41" spans="1:12" x14ac:dyDescent="0.25">
      <c r="G41" s="32"/>
    </row>
    <row r="42" spans="1:12" x14ac:dyDescent="0.25">
      <c r="F42" s="35"/>
    </row>
    <row r="43" spans="1:12" x14ac:dyDescent="0.25">
      <c r="F43" s="35"/>
    </row>
    <row r="44" spans="1:12" x14ac:dyDescent="0.25">
      <c r="F44" s="36"/>
    </row>
    <row r="46" spans="1:12" x14ac:dyDescent="0.25">
      <c r="F46" s="36"/>
    </row>
  </sheetData>
  <mergeCells count="14">
    <mergeCell ref="A27:B27"/>
    <mergeCell ref="D34:E34"/>
    <mergeCell ref="G34:I34"/>
    <mergeCell ref="J34:L34"/>
    <mergeCell ref="D35:E35"/>
    <mergeCell ref="J35:L35"/>
    <mergeCell ref="A1:L1"/>
    <mergeCell ref="A2:L2"/>
    <mergeCell ref="A6:B6"/>
    <mergeCell ref="C6:C7"/>
    <mergeCell ref="D6:E6"/>
    <mergeCell ref="F6:F7"/>
    <mergeCell ref="G6:H6"/>
    <mergeCell ref="I6:L6"/>
  </mergeCells>
  <printOptions horizontalCentered="1"/>
  <pageMargins left="0.9055118110236221" right="0.70866141732283472" top="0.74803149606299213" bottom="0.74803149606299213" header="0.31496062992125984" footer="0.31496062992125984"/>
  <pageSetup scale="58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K31" sqref="K31"/>
    </sheetView>
  </sheetViews>
  <sheetFormatPr baseColWidth="10" defaultRowHeight="15" x14ac:dyDescent="0.25"/>
  <sheetData/>
  <printOptions horizontalCentered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rintOptions horizontalCentere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Hoja1 (2)</vt:lpstr>
      <vt:lpstr>ejecucion ingresos ENERO 17 (5)</vt:lpstr>
      <vt:lpstr>ejecucion ingresos FEB 18</vt:lpstr>
      <vt:lpstr>Hoja2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hguzmano</dc:creator>
  <cp:lastModifiedBy>jsuarezp</cp:lastModifiedBy>
  <cp:lastPrinted>2018-03-08T18:11:42Z</cp:lastPrinted>
  <dcterms:created xsi:type="dcterms:W3CDTF">2016-11-16T13:24:50Z</dcterms:created>
  <dcterms:modified xsi:type="dcterms:W3CDTF">2019-01-09T15:51:56Z</dcterms:modified>
</cp:coreProperties>
</file>